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4"/>
  </bookViews>
  <sheets>
    <sheet name="Príjmy" sheetId="1" r:id="rId1"/>
    <sheet name="Výdavky" sheetId="2" r:id="rId2"/>
    <sheet name="rozdiel" sheetId="3" state="hidden" r:id="rId3"/>
    <sheet name="Celkový rozpočet" sheetId="4" state="hidden" r:id="rId4"/>
    <sheet name="prehľad" sheetId="5" r:id="rId5"/>
  </sheets>
  <definedNames/>
  <calcPr fullCalcOnLoad="1"/>
</workbook>
</file>

<file path=xl/sharedStrings.xml><?xml version="1.0" encoding="utf-8"?>
<sst xmlns="http://schemas.openxmlformats.org/spreadsheetml/2006/main" count="170" uniqueCount="115">
  <si>
    <t>Názov</t>
  </si>
  <si>
    <t>skutočnosť</t>
  </si>
  <si>
    <t>návrh</t>
  </si>
  <si>
    <t>Bežné príjmy</t>
  </si>
  <si>
    <t>100 Daňové príjmy</t>
  </si>
  <si>
    <t>120 Dane z majetku</t>
  </si>
  <si>
    <t xml:space="preserve">130 Dane za tovary a služby </t>
  </si>
  <si>
    <t>200 Nedaňové príjmy</t>
  </si>
  <si>
    <t>210 Príjmy z podnikania a vlastníctva majetku</t>
  </si>
  <si>
    <t>220 Administratívne a iné poplatky</t>
  </si>
  <si>
    <t>240 Úroky z tuzemských úverov, pôžičiek</t>
  </si>
  <si>
    <t>290 Iné nedaňové príjmy</t>
  </si>
  <si>
    <t>300 Granty a transfery</t>
  </si>
  <si>
    <t>310 Tuzemské bežné granty a transfery</t>
  </si>
  <si>
    <t>Kapitálové príjmy</t>
  </si>
  <si>
    <t>320 Transfery</t>
  </si>
  <si>
    <t>Finančné operácie</t>
  </si>
  <si>
    <t>400 Z prevodu prostriedkov</t>
  </si>
  <si>
    <t>500 Bankové úvery</t>
  </si>
  <si>
    <t>Príjmy ZŠ s MŠ - bežné</t>
  </si>
  <si>
    <t>Príjmy ZŠ s MŠ - kapitálové</t>
  </si>
  <si>
    <t>Príjmy ZŠ s MŠ - finančné operácie</t>
  </si>
  <si>
    <t>Príjmy spolu</t>
  </si>
  <si>
    <t>600 BEŽNÉ VÝDAVKY</t>
  </si>
  <si>
    <t>01 VŠEOBECNÉ VEREJNÉ SLUŽBY</t>
  </si>
  <si>
    <t>600 Bežné výdavky</t>
  </si>
  <si>
    <t>01.1.1 Výkonné a zákonodárne orgány</t>
  </si>
  <si>
    <t>01.1.2 Finančné a rozpočtové záležitosti</t>
  </si>
  <si>
    <t>01.3.3 Všeobecné služby</t>
  </si>
  <si>
    <t>01.6.0 Všeobecné verejné služby</t>
  </si>
  <si>
    <t>01.7.0 Transakcie verejného dlhu</t>
  </si>
  <si>
    <t>03 VEREJNÝ PORIADOK A BEZPEČNOSŤ</t>
  </si>
  <si>
    <t>03.2.0  Ochrana pred požiarmi</t>
  </si>
  <si>
    <t>04 EKONOMICKÁ OBLASŤ</t>
  </si>
  <si>
    <t>04.5.1 Cestná doprava</t>
  </si>
  <si>
    <t>05 OCHRANA ŽIVOTNÉHO PROSTREDIA</t>
  </si>
  <si>
    <t>05.1.0 Nakladanie s odpadmi</t>
  </si>
  <si>
    <t>05.6.0 Ochrana životného prostredia</t>
  </si>
  <si>
    <t>06 BÝVANIE A OBČIANSKA VYBAVENOSŤ</t>
  </si>
  <si>
    <t>06.2.0 Rozvoj obcí</t>
  </si>
  <si>
    <t>06.4.0 Verejné osvetlenie</t>
  </si>
  <si>
    <t>06.6.0 Bývanie a občianska vybavenosť</t>
  </si>
  <si>
    <t>08 REKREÁCIA, KULTÚRA A NÁBOŽENSTVO</t>
  </si>
  <si>
    <t>08.1.0 Rekreačné a športové služby</t>
  </si>
  <si>
    <t>08.2.0 Kultúrne služby</t>
  </si>
  <si>
    <t>08.3.0 Vysieľacie a vydavateľské služby</t>
  </si>
  <si>
    <t>08.4.0 Náboženské a iné spoločenské služby</t>
  </si>
  <si>
    <t>09 VZDELANIE</t>
  </si>
  <si>
    <t>09.1.1 Predprimárne vzdelávanie</t>
  </si>
  <si>
    <t>09.1.1.1 Predprimárne vzdelávanie s bež. starostlivosťou</t>
  </si>
  <si>
    <t>09.1.2.1 Primárne vzdelávanie s bež. starostlivosťou</t>
  </si>
  <si>
    <t>09.5.0 Vzdelávanie nedefinované podľa úrovne - školenia</t>
  </si>
  <si>
    <t>09.5.2 Vzdelávanie nedefinované podľa úrovne - škol. družina</t>
  </si>
  <si>
    <t xml:space="preserve">10 SOCIÁLNE ZABEZPEČENIE </t>
  </si>
  <si>
    <t>10.2.0 Staroba</t>
  </si>
  <si>
    <t>10.7.0 Sociálna pomoc občanom v hmotnej a soc. núdzi</t>
  </si>
  <si>
    <t>700 KAPITÁLOVÉ VÝDAVKY</t>
  </si>
  <si>
    <t>800 FINANČNÉ OPERÁCIE</t>
  </si>
  <si>
    <t>VÝDAVKY SPOLU:</t>
  </si>
  <si>
    <t>schválený rozpočet</t>
  </si>
  <si>
    <t>očakávaná skutočnosť</t>
  </si>
  <si>
    <t>plán</t>
  </si>
  <si>
    <t xml:space="preserve">     110 Dane z príjmov a z kapitál. majetku</t>
  </si>
  <si>
    <t>schválená rozpočet</t>
  </si>
  <si>
    <t>231 Z predaja</t>
  </si>
  <si>
    <t>239 Združ. Prostriedky</t>
  </si>
  <si>
    <t xml:space="preserve">01.1.1 Výkonné a zákonodarné orgány   </t>
  </si>
  <si>
    <t>(Materská škola)</t>
  </si>
  <si>
    <t>(Základná škola 1.-4. roč. I.stupeň)</t>
  </si>
  <si>
    <t>Návrh - Rozdiel príjmy a výdavky 2016</t>
  </si>
  <si>
    <t>Bežné výdavky</t>
  </si>
  <si>
    <t>Kapitálové výdavky</t>
  </si>
  <si>
    <t>Finančné operácie - príjmy</t>
  </si>
  <si>
    <t>Finančné operácie - výdavky</t>
  </si>
  <si>
    <t>Rozdiel :</t>
  </si>
  <si>
    <t xml:space="preserve">Celkové príjmy -výdaje rozdiel: </t>
  </si>
  <si>
    <t>Celkové príjmy</t>
  </si>
  <si>
    <t>Celkové výdaje</t>
  </si>
  <si>
    <t xml:space="preserve"> </t>
  </si>
  <si>
    <t>233 Predaj pozemkov</t>
  </si>
  <si>
    <t xml:space="preserve">Príjmy spolu: </t>
  </si>
  <si>
    <t>Príjové fin. operácie</t>
  </si>
  <si>
    <t xml:space="preserve">Prebytok: </t>
  </si>
  <si>
    <t>Výdavky spolu:</t>
  </si>
  <si>
    <t>Výdavkové fin. operácie</t>
  </si>
  <si>
    <t>Návrh rozpočet na rok 2017</t>
  </si>
  <si>
    <t>Bežné príjmy škola</t>
  </si>
  <si>
    <t>Bežné výdavky škola</t>
  </si>
  <si>
    <t>05.4.0 Ochrana prírody a krajiny</t>
  </si>
  <si>
    <t>10.4.0 Rodina a deti</t>
  </si>
  <si>
    <t>01.1.1 Splácanie istín</t>
  </si>
  <si>
    <t>09.6.0 Vedľajšie služby v školstve - jedáleň Zš, Mš</t>
  </si>
  <si>
    <t>Celkové príjmy:</t>
  </si>
  <si>
    <t>Celkové výdavky:</t>
  </si>
  <si>
    <t>Rozdiel:</t>
  </si>
  <si>
    <t>Rozdiel prebytok:</t>
  </si>
  <si>
    <t>Bežné príjmy:</t>
  </si>
  <si>
    <t>Bežné výdavky:</t>
  </si>
  <si>
    <t xml:space="preserve">Rozdiel: </t>
  </si>
  <si>
    <t xml:space="preserve">Kapitálové príjmy: </t>
  </si>
  <si>
    <t>Kapitálové výdavky:</t>
  </si>
  <si>
    <t>Fin. operácie príjem:</t>
  </si>
  <si>
    <t>Fin. operácie výdaj:</t>
  </si>
  <si>
    <t>10.6.0 Bývanie</t>
  </si>
  <si>
    <t>05.1.0. Nakladanie s odpadmi</t>
  </si>
  <si>
    <t xml:space="preserve">06.2.0. Rozvoj obcí </t>
  </si>
  <si>
    <t xml:space="preserve">10.2.0. Staroba </t>
  </si>
  <si>
    <t>08  REKREAČNÉ A ŠPORTOVÉ SLUŽBY</t>
  </si>
  <si>
    <t>08.1.0. Rekreačné a športové služby</t>
  </si>
  <si>
    <t>ROZPOČET - VÝDAVKY</t>
  </si>
  <si>
    <t xml:space="preserve"> ROZPOČET - PRÍJMY</t>
  </si>
  <si>
    <t>02 CIVILNÁ OCHRANA</t>
  </si>
  <si>
    <t>02.2.0 Civilná ochrana</t>
  </si>
  <si>
    <t>08.2.0. Kultúrne služby</t>
  </si>
  <si>
    <t>06.1.0 Rozvoj bývania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</si>
</sst>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E_U_R_-;\-* #,##0.00\ _E_U_R_-;_-* &quot;-&quot;??\ _E_U_R_-;_-@_-"/>
    <numFmt numFmtId="167" formatCode="_-* #,##0\ _€_-;\-* #,##0\ _€_-;_-* &quot;-&quot;??\ _€_-;_-@_-"/>
    <numFmt numFmtId="168" formatCode="_-* #,##0.0\ &quot;€&quot;_-;\-* #,##0.0\ &quot;€&quot;_-;_-* &quot;-&quot;??\ &quot;€&quot;_-;_-@_-"/>
    <numFmt numFmtId="169" formatCode="_-* #,##0\ &quot;€&quot;_-;\-* #,##0\ &quot;€&quot;_-;_-* &quot;-&quot;??\ &quot;€&quot;_-;_-@_-"/>
    <numFmt numFmtId="170" formatCode="_-* #,##0.0\ _€_-;\-* #,##0.0\ _€_-;_-* &quot;-&quot;??\ _€_-;_-@_-"/>
    <numFmt numFmtId="171" formatCode="[$-41B]dddd\ d\.\ mmmm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0" fillId="0" borderId="0" xfId="0" applyAlignment="1">
      <alignment/>
    </xf>
    <xf numFmtId="165" fontId="48" fillId="0" borderId="10" xfId="33" applyFont="1" applyBorder="1" applyAlignment="1">
      <alignment vertical="center"/>
    </xf>
    <xf numFmtId="167" fontId="48" fillId="0" borderId="10" xfId="33" applyNumberFormat="1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9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65" fontId="51" fillId="0" borderId="10" xfId="33" applyFont="1" applyBorder="1" applyAlignment="1">
      <alignment vertical="center"/>
    </xf>
    <xf numFmtId="165" fontId="48" fillId="0" borderId="10" xfId="33" applyFont="1" applyBorder="1" applyAlignment="1">
      <alignment horizontal="right" vertical="center"/>
    </xf>
    <xf numFmtId="165" fontId="21" fillId="0" borderId="11" xfId="33" applyFont="1" applyBorder="1" applyAlignment="1">
      <alignment horizontal="center" vertical="center"/>
    </xf>
    <xf numFmtId="1" fontId="21" fillId="0" borderId="11" xfId="33" applyNumberFormat="1" applyFont="1" applyBorder="1" applyAlignment="1">
      <alignment horizontal="center" vertical="center"/>
    </xf>
    <xf numFmtId="166" fontId="21" fillId="0" borderId="11" xfId="0" applyNumberFormat="1" applyFont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right"/>
    </xf>
    <xf numFmtId="165" fontId="23" fillId="0" borderId="10" xfId="33" applyFont="1" applyBorder="1" applyAlignment="1">
      <alignment vertical="center"/>
    </xf>
    <xf numFmtId="165" fontId="52" fillId="0" borderId="10" xfId="33" applyFont="1" applyBorder="1" applyAlignment="1">
      <alignment vertical="center"/>
    </xf>
    <xf numFmtId="165" fontId="51" fillId="0" borderId="14" xfId="33" applyFont="1" applyBorder="1" applyAlignment="1">
      <alignment vertical="center"/>
    </xf>
    <xf numFmtId="165" fontId="49" fillId="0" borderId="15" xfId="33" applyFont="1" applyBorder="1" applyAlignment="1">
      <alignment vertical="center"/>
    </xf>
    <xf numFmtId="165" fontId="48" fillId="0" borderId="16" xfId="33" applyFont="1" applyBorder="1" applyAlignment="1">
      <alignment vertical="center"/>
    </xf>
    <xf numFmtId="165" fontId="23" fillId="0" borderId="14" xfId="33" applyFont="1" applyBorder="1" applyAlignment="1">
      <alignment vertical="center"/>
    </xf>
    <xf numFmtId="0" fontId="25" fillId="0" borderId="10" xfId="0" applyFont="1" applyBorder="1" applyAlignment="1">
      <alignment horizontal="right"/>
    </xf>
    <xf numFmtId="0" fontId="52" fillId="0" borderId="0" xfId="0" applyFont="1" applyBorder="1" applyAlignment="1">
      <alignment/>
    </xf>
    <xf numFmtId="165" fontId="49" fillId="0" borderId="0" xfId="33" applyFont="1" applyBorder="1" applyAlignment="1">
      <alignment horizontal="center" vertical="center"/>
    </xf>
    <xf numFmtId="167" fontId="48" fillId="0" borderId="17" xfId="33" applyNumberFormat="1" applyFont="1" applyBorder="1" applyAlignment="1">
      <alignment/>
    </xf>
    <xf numFmtId="167" fontId="53" fillId="0" borderId="14" xfId="33" applyNumberFormat="1" applyFont="1" applyBorder="1" applyAlignment="1">
      <alignment/>
    </xf>
    <xf numFmtId="167" fontId="21" fillId="0" borderId="14" xfId="33" applyNumberFormat="1" applyFont="1" applyBorder="1" applyAlignment="1">
      <alignment horizontal="center"/>
    </xf>
    <xf numFmtId="167" fontId="49" fillId="0" borderId="14" xfId="33" applyNumberFormat="1" applyFont="1" applyBorder="1" applyAlignment="1">
      <alignment horizontal="center"/>
    </xf>
    <xf numFmtId="167" fontId="25" fillId="0" borderId="10" xfId="33" applyNumberFormat="1" applyFont="1" applyBorder="1" applyAlignment="1">
      <alignment horizontal="center"/>
    </xf>
    <xf numFmtId="167" fontId="54" fillId="0" borderId="10" xfId="33" applyNumberFormat="1" applyFont="1" applyBorder="1" applyAlignment="1">
      <alignment horizontal="center"/>
    </xf>
    <xf numFmtId="167" fontId="53" fillId="0" borderId="10" xfId="33" applyNumberFormat="1" applyFont="1" applyBorder="1" applyAlignment="1">
      <alignment/>
    </xf>
    <xf numFmtId="167" fontId="49" fillId="0" borderId="10" xfId="33" applyNumberFormat="1" applyFont="1" applyBorder="1" applyAlignment="1">
      <alignment horizontal="center"/>
    </xf>
    <xf numFmtId="167" fontId="21" fillId="0" borderId="10" xfId="33" applyNumberFormat="1" applyFont="1" applyBorder="1" applyAlignment="1">
      <alignment horizontal="center"/>
    </xf>
    <xf numFmtId="167" fontId="48" fillId="0" borderId="10" xfId="33" applyNumberFormat="1" applyFont="1" applyBorder="1" applyAlignment="1">
      <alignment horizontal="center" vertical="center"/>
    </xf>
    <xf numFmtId="167" fontId="48" fillId="0" borderId="16" xfId="33" applyNumberFormat="1" applyFont="1" applyBorder="1" applyAlignment="1">
      <alignment/>
    </xf>
    <xf numFmtId="167" fontId="25" fillId="0" borderId="16" xfId="33" applyNumberFormat="1" applyFont="1" applyBorder="1" applyAlignment="1">
      <alignment horizontal="center"/>
    </xf>
    <xf numFmtId="167" fontId="53" fillId="0" borderId="10" xfId="33" applyNumberFormat="1" applyFont="1" applyBorder="1" applyAlignment="1">
      <alignment horizontal="center"/>
    </xf>
    <xf numFmtId="167" fontId="21" fillId="0" borderId="10" xfId="33" applyNumberFormat="1" applyFont="1" applyBorder="1" applyAlignment="1">
      <alignment horizontal="center" vertical="center"/>
    </xf>
    <xf numFmtId="167" fontId="48" fillId="0" borderId="17" xfId="33" applyNumberFormat="1" applyFont="1" applyBorder="1" applyAlignment="1">
      <alignment horizontal="center"/>
    </xf>
    <xf numFmtId="167" fontId="48" fillId="0" borderId="10" xfId="33" applyNumberFormat="1" applyFont="1" applyBorder="1" applyAlignment="1">
      <alignment horizontal="center"/>
    </xf>
    <xf numFmtId="167" fontId="54" fillId="0" borderId="16" xfId="33" applyNumberFormat="1" applyFont="1" applyBorder="1" applyAlignment="1">
      <alignment horizontal="center"/>
    </xf>
    <xf numFmtId="167" fontId="48" fillId="0" borderId="17" xfId="33" applyNumberFormat="1" applyFont="1" applyBorder="1" applyAlignment="1">
      <alignment horizontal="center" vertical="center"/>
    </xf>
    <xf numFmtId="167" fontId="54" fillId="0" borderId="18" xfId="33" applyNumberFormat="1" applyFont="1" applyBorder="1" applyAlignment="1">
      <alignment horizontal="center" vertical="center"/>
    </xf>
    <xf numFmtId="167" fontId="54" fillId="0" borderId="18" xfId="33" applyNumberFormat="1" applyFont="1" applyFill="1" applyBorder="1" applyAlignment="1">
      <alignment horizontal="center" vertical="center"/>
    </xf>
    <xf numFmtId="167" fontId="25" fillId="0" borderId="10" xfId="33" applyNumberFormat="1" applyFont="1" applyFill="1" applyBorder="1" applyAlignment="1">
      <alignment horizontal="center" vertical="center"/>
    </xf>
    <xf numFmtId="167" fontId="25" fillId="0" borderId="10" xfId="33" applyNumberFormat="1" applyFont="1" applyBorder="1" applyAlignment="1">
      <alignment horizontal="center" vertical="center"/>
    </xf>
    <xf numFmtId="167" fontId="48" fillId="0" borderId="16" xfId="33" applyNumberFormat="1" applyFont="1" applyBorder="1" applyAlignment="1">
      <alignment horizontal="center" vertical="center"/>
    </xf>
    <xf numFmtId="167" fontId="25" fillId="0" borderId="19" xfId="33" applyNumberFormat="1" applyFont="1" applyBorder="1" applyAlignment="1">
      <alignment horizontal="center" vertical="center"/>
    </xf>
    <xf numFmtId="167" fontId="54" fillId="0" borderId="19" xfId="33" applyNumberFormat="1" applyFont="1" applyBorder="1" applyAlignment="1">
      <alignment horizontal="center" vertical="center"/>
    </xf>
    <xf numFmtId="167" fontId="25" fillId="0" borderId="16" xfId="33" applyNumberFormat="1" applyFont="1" applyBorder="1" applyAlignment="1">
      <alignment horizontal="center" vertical="center"/>
    </xf>
    <xf numFmtId="0" fontId="55" fillId="0" borderId="10" xfId="0" applyFont="1" applyBorder="1" applyAlignment="1">
      <alignment/>
    </xf>
    <xf numFmtId="167" fontId="0" fillId="0" borderId="10" xfId="0" applyNumberFormat="1" applyBorder="1" applyAlignment="1">
      <alignment/>
    </xf>
    <xf numFmtId="0" fontId="50" fillId="0" borderId="10" xfId="0" applyFont="1" applyBorder="1" applyAlignment="1">
      <alignment/>
    </xf>
    <xf numFmtId="167" fontId="41" fillId="0" borderId="10" xfId="0" applyNumberFormat="1" applyFont="1" applyBorder="1" applyAlignment="1">
      <alignment/>
    </xf>
    <xf numFmtId="0" fontId="56" fillId="0" borderId="10" xfId="0" applyFont="1" applyBorder="1" applyAlignment="1">
      <alignment/>
    </xf>
    <xf numFmtId="167" fontId="57" fillId="0" borderId="10" xfId="0" applyNumberFormat="1" applyFont="1" applyBorder="1" applyAlignment="1">
      <alignment/>
    </xf>
    <xf numFmtId="0" fontId="55" fillId="0" borderId="20" xfId="0" applyFont="1" applyFill="1" applyBorder="1" applyAlignment="1">
      <alignment/>
    </xf>
    <xf numFmtId="165" fontId="48" fillId="0" borderId="10" xfId="33" applyFont="1" applyBorder="1" applyAlignment="1">
      <alignment horizontal="left" vertical="center"/>
    </xf>
    <xf numFmtId="167" fontId="48" fillId="0" borderId="21" xfId="33" applyNumberFormat="1" applyFont="1" applyBorder="1" applyAlignment="1">
      <alignment horizontal="center" vertical="center"/>
    </xf>
    <xf numFmtId="167" fontId="54" fillId="0" borderId="10" xfId="33" applyNumberFormat="1" applyFont="1" applyBorder="1" applyAlignment="1">
      <alignment horizontal="center" vertical="center"/>
    </xf>
    <xf numFmtId="167" fontId="0" fillId="0" borderId="0" xfId="33" applyNumberFormat="1" applyFont="1" applyAlignment="1">
      <alignment/>
    </xf>
    <xf numFmtId="0" fontId="0" fillId="0" borderId="10" xfId="0" applyBorder="1" applyAlignment="1">
      <alignment/>
    </xf>
    <xf numFmtId="167" fontId="0" fillId="0" borderId="10" xfId="33" applyNumberFormat="1" applyFont="1" applyBorder="1" applyAlignment="1">
      <alignment/>
    </xf>
    <xf numFmtId="0" fontId="41" fillId="0" borderId="10" xfId="0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67" fontId="25" fillId="0" borderId="10" xfId="33" applyNumberFormat="1" applyFont="1" applyBorder="1" applyAlignment="1">
      <alignment/>
    </xf>
    <xf numFmtId="167" fontId="21" fillId="0" borderId="17" xfId="33" applyNumberFormat="1" applyFont="1" applyBorder="1" applyAlignment="1">
      <alignment horizontal="center" vertical="center"/>
    </xf>
    <xf numFmtId="165" fontId="56" fillId="0" borderId="15" xfId="33" applyFont="1" applyBorder="1" applyAlignment="1">
      <alignment vertical="center"/>
    </xf>
    <xf numFmtId="0" fontId="56" fillId="0" borderId="15" xfId="0" applyFont="1" applyBorder="1" applyAlignment="1">
      <alignment/>
    </xf>
    <xf numFmtId="0" fontId="56" fillId="0" borderId="23" xfId="0" applyFont="1" applyBorder="1" applyAlignment="1">
      <alignment/>
    </xf>
    <xf numFmtId="165" fontId="51" fillId="19" borderId="14" xfId="33" applyFont="1" applyFill="1" applyBorder="1" applyAlignment="1">
      <alignment horizontal="center" vertical="center"/>
    </xf>
    <xf numFmtId="167" fontId="53" fillId="19" borderId="14" xfId="33" applyNumberFormat="1" applyFont="1" applyFill="1" applyBorder="1" applyAlignment="1">
      <alignment horizontal="center" vertical="center"/>
    </xf>
    <xf numFmtId="165" fontId="48" fillId="33" borderId="10" xfId="33" applyFont="1" applyFill="1" applyBorder="1" applyAlignment="1">
      <alignment horizontal="right" vertical="center"/>
    </xf>
    <xf numFmtId="167" fontId="48" fillId="33" borderId="10" xfId="33" applyNumberFormat="1" applyFont="1" applyFill="1" applyBorder="1" applyAlignment="1">
      <alignment horizontal="center" vertical="center"/>
    </xf>
    <xf numFmtId="165" fontId="48" fillId="13" borderId="10" xfId="33" applyFont="1" applyFill="1" applyBorder="1" applyAlignment="1">
      <alignment horizontal="right" vertical="center"/>
    </xf>
    <xf numFmtId="167" fontId="48" fillId="13" borderId="10" xfId="33" applyNumberFormat="1" applyFont="1" applyFill="1" applyBorder="1" applyAlignment="1">
      <alignment horizontal="center" vertical="center"/>
    </xf>
    <xf numFmtId="167" fontId="54" fillId="13" borderId="10" xfId="33" applyNumberFormat="1" applyFont="1" applyFill="1" applyBorder="1" applyAlignment="1">
      <alignment horizontal="center" vertical="center"/>
    </xf>
    <xf numFmtId="167" fontId="25" fillId="13" borderId="10" xfId="33" applyNumberFormat="1" applyFont="1" applyFill="1" applyBorder="1" applyAlignment="1">
      <alignment horizontal="center"/>
    </xf>
    <xf numFmtId="0" fontId="0" fillId="13" borderId="10" xfId="0" applyFill="1" applyBorder="1" applyAlignment="1">
      <alignment/>
    </xf>
    <xf numFmtId="165" fontId="48" fillId="7" borderId="10" xfId="33" applyFont="1" applyFill="1" applyBorder="1" applyAlignment="1">
      <alignment horizontal="right" vertical="center"/>
    </xf>
    <xf numFmtId="167" fontId="48" fillId="7" borderId="10" xfId="33" applyNumberFormat="1" applyFont="1" applyFill="1" applyBorder="1" applyAlignment="1">
      <alignment horizontal="center" vertical="center"/>
    </xf>
    <xf numFmtId="167" fontId="54" fillId="7" borderId="10" xfId="33" applyNumberFormat="1" applyFont="1" applyFill="1" applyBorder="1" applyAlignment="1">
      <alignment horizontal="center" vertical="center"/>
    </xf>
    <xf numFmtId="167" fontId="25" fillId="7" borderId="10" xfId="33" applyNumberFormat="1" applyFont="1" applyFill="1" applyBorder="1" applyAlignment="1">
      <alignment horizontal="center"/>
    </xf>
    <xf numFmtId="165" fontId="51" fillId="34" borderId="10" xfId="33" applyFont="1" applyFill="1" applyBorder="1" applyAlignment="1">
      <alignment horizontal="center" vertical="center"/>
    </xf>
    <xf numFmtId="167" fontId="53" fillId="34" borderId="10" xfId="33" applyNumberFormat="1" applyFont="1" applyFill="1" applyBorder="1" applyAlignment="1">
      <alignment horizontal="center" vertical="center"/>
    </xf>
    <xf numFmtId="165" fontId="51" fillId="18" borderId="10" xfId="33" applyFont="1" applyFill="1" applyBorder="1" applyAlignment="1">
      <alignment horizontal="center" vertical="center"/>
    </xf>
    <xf numFmtId="167" fontId="53" fillId="18" borderId="10" xfId="33" applyNumberFormat="1" applyFont="1" applyFill="1" applyBorder="1" applyAlignment="1">
      <alignment horizontal="center" vertical="center"/>
    </xf>
    <xf numFmtId="165" fontId="48" fillId="12" borderId="10" xfId="33" applyFont="1" applyFill="1" applyBorder="1" applyAlignment="1">
      <alignment horizontal="right" vertical="center"/>
    </xf>
    <xf numFmtId="167" fontId="48" fillId="12" borderId="10" xfId="33" applyNumberFormat="1" applyFont="1" applyFill="1" applyBorder="1" applyAlignment="1">
      <alignment horizontal="center" vertical="center"/>
    </xf>
    <xf numFmtId="165" fontId="51" fillId="17" borderId="10" xfId="33" applyFont="1" applyFill="1" applyBorder="1" applyAlignment="1">
      <alignment horizontal="center" vertical="center"/>
    </xf>
    <xf numFmtId="167" fontId="53" fillId="17" borderId="10" xfId="33" applyNumberFormat="1" applyFont="1" applyFill="1" applyBorder="1" applyAlignment="1">
      <alignment horizontal="center" vertical="center"/>
    </xf>
    <xf numFmtId="165" fontId="48" fillId="11" borderId="10" xfId="33" applyFont="1" applyFill="1" applyBorder="1" applyAlignment="1">
      <alignment horizontal="right" vertical="center"/>
    </xf>
    <xf numFmtId="167" fontId="48" fillId="11" borderId="10" xfId="33" applyNumberFormat="1" applyFont="1" applyFill="1" applyBorder="1" applyAlignment="1">
      <alignment horizontal="center" vertical="center"/>
    </xf>
    <xf numFmtId="167" fontId="54" fillId="11" borderId="18" xfId="33" applyNumberFormat="1" applyFont="1" applyFill="1" applyBorder="1" applyAlignment="1">
      <alignment horizontal="center" vertical="center"/>
    </xf>
    <xf numFmtId="167" fontId="25" fillId="11" borderId="10" xfId="33" applyNumberFormat="1" applyFont="1" applyFill="1" applyBorder="1" applyAlignment="1">
      <alignment horizontal="center"/>
    </xf>
    <xf numFmtId="165" fontId="51" fillId="16" borderId="10" xfId="33" applyFont="1" applyFill="1" applyBorder="1" applyAlignment="1">
      <alignment horizontal="center" vertical="center"/>
    </xf>
    <xf numFmtId="167" fontId="53" fillId="16" borderId="10" xfId="33" applyNumberFormat="1" applyFont="1" applyFill="1" applyBorder="1" applyAlignment="1">
      <alignment horizontal="center" vertical="center"/>
    </xf>
    <xf numFmtId="165" fontId="48" fillId="4" borderId="10" xfId="33" applyFont="1" applyFill="1" applyBorder="1" applyAlignment="1">
      <alignment horizontal="right" vertical="center"/>
    </xf>
    <xf numFmtId="167" fontId="48" fillId="4" borderId="10" xfId="33" applyNumberFormat="1" applyFont="1" applyFill="1" applyBorder="1" applyAlignment="1">
      <alignment horizontal="center" vertical="center"/>
    </xf>
    <xf numFmtId="167" fontId="54" fillId="4" borderId="18" xfId="33" applyNumberFormat="1" applyFont="1" applyFill="1" applyBorder="1" applyAlignment="1">
      <alignment horizontal="center" vertical="center"/>
    </xf>
    <xf numFmtId="167" fontId="25" fillId="4" borderId="10" xfId="33" applyNumberFormat="1" applyFont="1" applyFill="1" applyBorder="1" applyAlignment="1">
      <alignment horizontal="center"/>
    </xf>
    <xf numFmtId="165" fontId="48" fillId="10" borderId="10" xfId="33" applyFont="1" applyFill="1" applyBorder="1" applyAlignment="1">
      <alignment horizontal="right" vertical="center"/>
    </xf>
    <xf numFmtId="167" fontId="48" fillId="10" borderId="10" xfId="33" applyNumberFormat="1" applyFont="1" applyFill="1" applyBorder="1" applyAlignment="1">
      <alignment horizontal="center" vertical="center"/>
    </xf>
    <xf numFmtId="167" fontId="54" fillId="10" borderId="18" xfId="33" applyNumberFormat="1" applyFont="1" applyFill="1" applyBorder="1" applyAlignment="1">
      <alignment horizontal="center" vertical="center"/>
    </xf>
    <xf numFmtId="167" fontId="25" fillId="10" borderId="10" xfId="33" applyNumberFormat="1" applyFont="1" applyFill="1" applyBorder="1" applyAlignment="1">
      <alignment horizontal="center"/>
    </xf>
    <xf numFmtId="165" fontId="51" fillId="14" borderId="10" xfId="33" applyFont="1" applyFill="1" applyBorder="1" applyAlignment="1">
      <alignment horizontal="center" vertical="center"/>
    </xf>
    <xf numFmtId="167" fontId="53" fillId="14" borderId="10" xfId="33" applyNumberFormat="1" applyFont="1" applyFill="1" applyBorder="1" applyAlignment="1">
      <alignment horizontal="center" vertical="center"/>
    </xf>
    <xf numFmtId="165" fontId="51" fillId="15" borderId="10" xfId="33" applyFont="1" applyFill="1" applyBorder="1" applyAlignment="1">
      <alignment horizontal="center" vertical="center"/>
    </xf>
    <xf numFmtId="167" fontId="53" fillId="15" borderId="10" xfId="33" applyNumberFormat="1" applyFont="1" applyFill="1" applyBorder="1" applyAlignment="1">
      <alignment horizontal="center" vertical="center"/>
    </xf>
    <xf numFmtId="165" fontId="48" fillId="3" borderId="10" xfId="33" applyFont="1" applyFill="1" applyBorder="1" applyAlignment="1">
      <alignment horizontal="right" vertical="center"/>
    </xf>
    <xf numFmtId="167" fontId="48" fillId="3" borderId="10" xfId="33" applyNumberFormat="1" applyFont="1" applyFill="1" applyBorder="1" applyAlignment="1">
      <alignment horizontal="center" vertical="center"/>
    </xf>
    <xf numFmtId="167" fontId="54" fillId="3" borderId="18" xfId="33" applyNumberFormat="1" applyFont="1" applyFill="1" applyBorder="1" applyAlignment="1">
      <alignment horizontal="center" vertical="center"/>
    </xf>
    <xf numFmtId="167" fontId="25" fillId="3" borderId="10" xfId="33" applyNumberFormat="1" applyFont="1" applyFill="1" applyBorder="1" applyAlignment="1">
      <alignment horizontal="center"/>
    </xf>
    <xf numFmtId="165" fontId="48" fillId="9" borderId="10" xfId="33" applyFont="1" applyFill="1" applyBorder="1" applyAlignment="1">
      <alignment horizontal="right" vertical="center"/>
    </xf>
    <xf numFmtId="167" fontId="48" fillId="9" borderId="10" xfId="33" applyNumberFormat="1" applyFont="1" applyFill="1" applyBorder="1" applyAlignment="1">
      <alignment horizontal="center" vertical="center"/>
    </xf>
    <xf numFmtId="167" fontId="54" fillId="9" borderId="18" xfId="33" applyNumberFormat="1" applyFont="1" applyFill="1" applyBorder="1" applyAlignment="1">
      <alignment horizontal="center" vertical="center"/>
    </xf>
    <xf numFmtId="167" fontId="25" fillId="9" borderId="10" xfId="33" applyNumberFormat="1" applyFont="1" applyFill="1" applyBorder="1" applyAlignment="1">
      <alignment horizontal="center"/>
    </xf>
    <xf numFmtId="165" fontId="48" fillId="2" borderId="10" xfId="33" applyFont="1" applyFill="1" applyBorder="1" applyAlignment="1">
      <alignment horizontal="right" vertical="center"/>
    </xf>
    <xf numFmtId="167" fontId="48" fillId="2" borderId="10" xfId="33" applyNumberFormat="1" applyFont="1" applyFill="1" applyBorder="1" applyAlignment="1">
      <alignment horizontal="center" vertical="center"/>
    </xf>
    <xf numFmtId="167" fontId="54" fillId="2" borderId="18" xfId="33" applyNumberFormat="1" applyFont="1" applyFill="1" applyBorder="1" applyAlignment="1">
      <alignment horizontal="center" vertical="center"/>
    </xf>
    <xf numFmtId="167" fontId="25" fillId="2" borderId="10" xfId="33" applyNumberFormat="1" applyFont="1" applyFill="1" applyBorder="1" applyAlignment="1">
      <alignment horizontal="center"/>
    </xf>
    <xf numFmtId="165" fontId="48" fillId="8" borderId="10" xfId="33" applyFont="1" applyFill="1" applyBorder="1" applyAlignment="1">
      <alignment horizontal="right" vertical="center"/>
    </xf>
    <xf numFmtId="167" fontId="48" fillId="8" borderId="10" xfId="33" applyNumberFormat="1" applyFont="1" applyFill="1" applyBorder="1" applyAlignment="1">
      <alignment horizontal="center" vertical="center"/>
    </xf>
    <xf numFmtId="167" fontId="54" fillId="8" borderId="18" xfId="33" applyNumberFormat="1" applyFont="1" applyFill="1" applyBorder="1" applyAlignment="1">
      <alignment horizontal="center" vertical="center"/>
    </xf>
    <xf numFmtId="167" fontId="25" fillId="8" borderId="10" xfId="33" applyNumberFormat="1" applyFont="1" applyFill="1" applyBorder="1" applyAlignment="1">
      <alignment horizontal="center"/>
    </xf>
    <xf numFmtId="165" fontId="51" fillId="35" borderId="10" xfId="33" applyFont="1" applyFill="1" applyBorder="1" applyAlignment="1">
      <alignment horizontal="center" vertical="center"/>
    </xf>
    <xf numFmtId="167" fontId="53" fillId="35" borderId="10" xfId="33" applyNumberFormat="1" applyFont="1" applyFill="1" applyBorder="1" applyAlignment="1">
      <alignment horizontal="center" vertical="center"/>
    </xf>
    <xf numFmtId="165" fontId="48" fillId="36" borderId="10" xfId="33" applyFont="1" applyFill="1" applyBorder="1" applyAlignment="1">
      <alignment horizontal="right" vertical="center"/>
    </xf>
    <xf numFmtId="167" fontId="48" fillId="36" borderId="10" xfId="33" applyNumberFormat="1" applyFont="1" applyFill="1" applyBorder="1" applyAlignment="1">
      <alignment horizontal="center" vertical="center"/>
    </xf>
    <xf numFmtId="165" fontId="48" fillId="37" borderId="10" xfId="33" applyFont="1" applyFill="1" applyBorder="1" applyAlignment="1">
      <alignment horizontal="right" vertical="center"/>
    </xf>
    <xf numFmtId="167" fontId="48" fillId="37" borderId="10" xfId="33" applyNumberFormat="1" applyFont="1" applyFill="1" applyBorder="1" applyAlignment="1">
      <alignment horizontal="center" vertical="center"/>
    </xf>
    <xf numFmtId="165" fontId="48" fillId="38" borderId="10" xfId="33" applyFont="1" applyFill="1" applyBorder="1" applyAlignment="1">
      <alignment horizontal="right" vertical="center"/>
    </xf>
    <xf numFmtId="167" fontId="48" fillId="38" borderId="10" xfId="33" applyNumberFormat="1" applyFont="1" applyFill="1" applyBorder="1" applyAlignment="1">
      <alignment horizontal="center" vertical="center"/>
    </xf>
    <xf numFmtId="167" fontId="54" fillId="38" borderId="18" xfId="33" applyNumberFormat="1" applyFont="1" applyFill="1" applyBorder="1" applyAlignment="1">
      <alignment horizontal="center" vertical="center"/>
    </xf>
    <xf numFmtId="167" fontId="25" fillId="38" borderId="10" xfId="33" applyNumberFormat="1" applyFont="1" applyFill="1" applyBorder="1" applyAlignment="1">
      <alignment horizontal="center"/>
    </xf>
    <xf numFmtId="167" fontId="54" fillId="33" borderId="24" xfId="33" applyNumberFormat="1" applyFont="1" applyFill="1" applyBorder="1" applyAlignment="1">
      <alignment horizontal="center" vertical="center"/>
    </xf>
    <xf numFmtId="167" fontId="25" fillId="33" borderId="24" xfId="33" applyNumberFormat="1" applyFont="1" applyFill="1" applyBorder="1" applyAlignment="1">
      <alignment horizontal="center" vertical="center"/>
    </xf>
    <xf numFmtId="167" fontId="25" fillId="33" borderId="10" xfId="33" applyNumberFormat="1" applyFont="1" applyFill="1" applyBorder="1" applyAlignment="1">
      <alignment horizontal="center" vertical="center"/>
    </xf>
    <xf numFmtId="167" fontId="48" fillId="16" borderId="24" xfId="33" applyNumberFormat="1" applyFont="1" applyFill="1" applyBorder="1" applyAlignment="1">
      <alignment horizontal="center" vertical="center"/>
    </xf>
    <xf numFmtId="167" fontId="21" fillId="15" borderId="24" xfId="33" applyNumberFormat="1" applyFont="1" applyFill="1" applyBorder="1" applyAlignment="1">
      <alignment horizontal="center" vertical="center"/>
    </xf>
    <xf numFmtId="166" fontId="21" fillId="0" borderId="11" xfId="0" applyNumberFormat="1" applyFont="1" applyFill="1" applyBorder="1" applyAlignment="1">
      <alignment horizontal="center" vertical="center"/>
    </xf>
    <xf numFmtId="167" fontId="25" fillId="13" borderId="10" xfId="33" applyNumberFormat="1" applyFont="1" applyFill="1" applyBorder="1" applyAlignment="1">
      <alignment horizontal="center" vertical="center"/>
    </xf>
    <xf numFmtId="167" fontId="25" fillId="13" borderId="10" xfId="33" applyNumberFormat="1" applyFont="1" applyFill="1" applyBorder="1" applyAlignment="1">
      <alignment/>
    </xf>
    <xf numFmtId="167" fontId="25" fillId="7" borderId="10" xfId="33" applyNumberFormat="1" applyFont="1" applyFill="1" applyBorder="1" applyAlignment="1">
      <alignment horizontal="center" vertical="center"/>
    </xf>
    <xf numFmtId="167" fontId="25" fillId="7" borderId="10" xfId="33" applyNumberFormat="1" applyFont="1" applyFill="1" applyBorder="1" applyAlignment="1">
      <alignment/>
    </xf>
    <xf numFmtId="167" fontId="25" fillId="0" borderId="24" xfId="33" applyNumberFormat="1" applyFont="1" applyFill="1" applyBorder="1" applyAlignment="1">
      <alignment horizontal="center" vertical="center"/>
    </xf>
    <xf numFmtId="167" fontId="25" fillId="12" borderId="10" xfId="33" applyNumberFormat="1" applyFont="1" applyFill="1" applyBorder="1" applyAlignment="1">
      <alignment/>
    </xf>
    <xf numFmtId="167" fontId="25" fillId="11" borderId="10" xfId="33" applyNumberFormat="1" applyFont="1" applyFill="1" applyBorder="1" applyAlignment="1">
      <alignment/>
    </xf>
    <xf numFmtId="167" fontId="25" fillId="10" borderId="10" xfId="33" applyNumberFormat="1" applyFont="1" applyFill="1" applyBorder="1" applyAlignment="1">
      <alignment/>
    </xf>
    <xf numFmtId="167" fontId="25" fillId="4" borderId="10" xfId="33" applyNumberFormat="1" applyFont="1" applyFill="1" applyBorder="1" applyAlignment="1">
      <alignment/>
    </xf>
    <xf numFmtId="167" fontId="25" fillId="9" borderId="10" xfId="33" applyNumberFormat="1" applyFont="1" applyFill="1" applyBorder="1" applyAlignment="1">
      <alignment/>
    </xf>
    <xf numFmtId="167" fontId="25" fillId="3" borderId="10" xfId="33" applyNumberFormat="1" applyFont="1" applyFill="1" applyBorder="1" applyAlignment="1">
      <alignment/>
    </xf>
    <xf numFmtId="167" fontId="25" fillId="8" borderId="10" xfId="33" applyNumberFormat="1" applyFont="1" applyFill="1" applyBorder="1" applyAlignment="1">
      <alignment/>
    </xf>
    <xf numFmtId="167" fontId="25" fillId="2" borderId="10" xfId="33" applyNumberFormat="1" applyFont="1" applyFill="1" applyBorder="1" applyAlignment="1">
      <alignment/>
    </xf>
    <xf numFmtId="167" fontId="25" fillId="38" borderId="10" xfId="33" applyNumberFormat="1" applyFont="1" applyFill="1" applyBorder="1" applyAlignment="1">
      <alignment/>
    </xf>
    <xf numFmtId="0" fontId="55" fillId="0" borderId="10" xfId="0" applyFont="1" applyBorder="1" applyAlignment="1">
      <alignment horizontal="left" vertical="center"/>
    </xf>
    <xf numFmtId="167" fontId="0" fillId="0" borderId="10" xfId="33" applyNumberFormat="1" applyFont="1" applyBorder="1" applyAlignment="1">
      <alignment/>
    </xf>
    <xf numFmtId="167" fontId="25" fillId="12" borderId="10" xfId="33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167" fontId="48" fillId="0" borderId="24" xfId="33" applyNumberFormat="1" applyFont="1" applyFill="1" applyBorder="1" applyAlignment="1">
      <alignment horizontal="center" vertical="center"/>
    </xf>
    <xf numFmtId="167" fontId="54" fillId="0" borderId="24" xfId="33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7" fontId="53" fillId="0" borderId="10" xfId="33" applyNumberFormat="1" applyFont="1" applyFill="1" applyBorder="1" applyAlignment="1">
      <alignment horizontal="center" vertical="center"/>
    </xf>
    <xf numFmtId="167" fontId="21" fillId="0" borderId="10" xfId="33" applyNumberFormat="1" applyFont="1" applyFill="1" applyBorder="1" applyAlignment="1">
      <alignment horizontal="center" vertical="center"/>
    </xf>
    <xf numFmtId="167" fontId="49" fillId="0" borderId="10" xfId="33" applyNumberFormat="1" applyFont="1" applyFill="1" applyBorder="1" applyAlignment="1">
      <alignment horizontal="center" vertical="center"/>
    </xf>
    <xf numFmtId="165" fontId="48" fillId="0" borderId="10" xfId="33" applyFont="1" applyFill="1" applyBorder="1" applyAlignment="1">
      <alignment horizontal="right" vertical="center"/>
    </xf>
    <xf numFmtId="165" fontId="53" fillId="18" borderId="10" xfId="33" applyFont="1" applyFill="1" applyBorder="1" applyAlignment="1">
      <alignment horizontal="center" vertical="center"/>
    </xf>
    <xf numFmtId="167" fontId="54" fillId="0" borderId="21" xfId="33" applyNumberFormat="1" applyFont="1" applyBorder="1" applyAlignment="1">
      <alignment horizontal="center" vertical="center"/>
    </xf>
    <xf numFmtId="167" fontId="54" fillId="0" borderId="10" xfId="33" applyNumberFormat="1" applyFont="1" applyBorder="1" applyAlignment="1">
      <alignment horizontal="right" vertical="center"/>
    </xf>
    <xf numFmtId="165" fontId="52" fillId="0" borderId="10" xfId="33" applyFont="1" applyFill="1" applyBorder="1" applyAlignment="1">
      <alignment horizontal="center" vertical="center"/>
    </xf>
    <xf numFmtId="165" fontId="51" fillId="39" borderId="10" xfId="33" applyFont="1" applyFill="1" applyBorder="1" applyAlignment="1">
      <alignment horizontal="center" vertical="center"/>
    </xf>
    <xf numFmtId="167" fontId="48" fillId="39" borderId="10" xfId="33" applyNumberFormat="1" applyFont="1" applyFill="1" applyBorder="1" applyAlignment="1">
      <alignment horizontal="center" vertical="center"/>
    </xf>
    <xf numFmtId="167" fontId="54" fillId="12" borderId="18" xfId="33" applyNumberFormat="1" applyFont="1" applyFill="1" applyBorder="1" applyAlignment="1">
      <alignment horizontal="center" vertical="center"/>
    </xf>
    <xf numFmtId="167" fontId="54" fillId="0" borderId="10" xfId="33" applyNumberFormat="1" applyFont="1" applyFill="1" applyBorder="1" applyAlignment="1">
      <alignment horizontal="right" vertical="center"/>
    </xf>
    <xf numFmtId="0" fontId="42" fillId="0" borderId="0" xfId="0" applyFont="1" applyAlignment="1">
      <alignment/>
    </xf>
    <xf numFmtId="167" fontId="25" fillId="0" borderId="17" xfId="33" applyNumberFormat="1" applyFont="1" applyBorder="1" applyAlignment="1">
      <alignment/>
    </xf>
    <xf numFmtId="167" fontId="21" fillId="0" borderId="14" xfId="33" applyNumberFormat="1" applyFont="1" applyBorder="1" applyAlignment="1">
      <alignment/>
    </xf>
    <xf numFmtId="167" fontId="21" fillId="0" borderId="10" xfId="33" applyNumberFormat="1" applyFont="1" applyBorder="1" applyAlignment="1">
      <alignment/>
    </xf>
    <xf numFmtId="167" fontId="25" fillId="0" borderId="17" xfId="33" applyNumberFormat="1" applyFont="1" applyBorder="1" applyAlignment="1">
      <alignment horizontal="center"/>
    </xf>
    <xf numFmtId="167" fontId="25" fillId="12" borderId="18" xfId="33" applyNumberFormat="1" applyFont="1" applyFill="1" applyBorder="1" applyAlignment="1">
      <alignment horizontal="center" vertical="center"/>
    </xf>
    <xf numFmtId="167" fontId="25" fillId="0" borderId="18" xfId="33" applyNumberFormat="1" applyFont="1" applyBorder="1" applyAlignment="1">
      <alignment horizontal="center" vertical="center"/>
    </xf>
    <xf numFmtId="167" fontId="25" fillId="11" borderId="18" xfId="33" applyNumberFormat="1" applyFont="1" applyFill="1" applyBorder="1" applyAlignment="1">
      <alignment horizontal="center" vertical="center"/>
    </xf>
    <xf numFmtId="167" fontId="25" fillId="10" borderId="18" xfId="33" applyNumberFormat="1" applyFont="1" applyFill="1" applyBorder="1" applyAlignment="1">
      <alignment horizontal="center" vertical="center"/>
    </xf>
    <xf numFmtId="167" fontId="25" fillId="4" borderId="18" xfId="33" applyNumberFormat="1" applyFont="1" applyFill="1" applyBorder="1" applyAlignment="1">
      <alignment horizontal="center" vertical="center"/>
    </xf>
    <xf numFmtId="167" fontId="25" fillId="9" borderId="18" xfId="33" applyNumberFormat="1" applyFont="1" applyFill="1" applyBorder="1" applyAlignment="1">
      <alignment horizontal="center" vertical="center"/>
    </xf>
    <xf numFmtId="167" fontId="25" fillId="3" borderId="18" xfId="33" applyNumberFormat="1" applyFont="1" applyFill="1" applyBorder="1" applyAlignment="1">
      <alignment horizontal="center" vertical="center"/>
    </xf>
    <xf numFmtId="167" fontId="25" fillId="8" borderId="18" xfId="33" applyNumberFormat="1" applyFont="1" applyFill="1" applyBorder="1" applyAlignment="1">
      <alignment horizontal="center" vertical="center"/>
    </xf>
    <xf numFmtId="167" fontId="25" fillId="2" borderId="18" xfId="33" applyNumberFormat="1" applyFont="1" applyFill="1" applyBorder="1" applyAlignment="1">
      <alignment horizontal="center" vertical="center"/>
    </xf>
    <xf numFmtId="167" fontId="25" fillId="0" borderId="18" xfId="33" applyNumberFormat="1" applyFont="1" applyFill="1" applyBorder="1" applyAlignment="1">
      <alignment horizontal="center" vertical="center"/>
    </xf>
    <xf numFmtId="167" fontId="25" fillId="38" borderId="18" xfId="33" applyNumberFormat="1" applyFont="1" applyFill="1" applyBorder="1" applyAlignment="1">
      <alignment horizontal="center" vertical="center"/>
    </xf>
    <xf numFmtId="167" fontId="25" fillId="0" borderId="10" xfId="33" applyNumberFormat="1" applyFont="1" applyFill="1" applyBorder="1" applyAlignment="1">
      <alignment horizontal="right" vertical="center"/>
    </xf>
    <xf numFmtId="167" fontId="25" fillId="0" borderId="10" xfId="33" applyNumberFormat="1" applyFont="1" applyBorder="1" applyAlignment="1">
      <alignment horizontal="right" vertical="center"/>
    </xf>
    <xf numFmtId="167" fontId="25" fillId="0" borderId="21" xfId="33" applyNumberFormat="1" applyFont="1" applyBorder="1" applyAlignment="1">
      <alignment horizontal="center" vertical="center"/>
    </xf>
    <xf numFmtId="167" fontId="48" fillId="40" borderId="10" xfId="33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167" fontId="48" fillId="41" borderId="10" xfId="33" applyNumberFormat="1" applyFont="1" applyFill="1" applyBorder="1" applyAlignment="1">
      <alignment horizontal="center" vertical="center"/>
    </xf>
    <xf numFmtId="167" fontId="25" fillId="41" borderId="10" xfId="33" applyNumberFormat="1" applyFont="1" applyFill="1" applyBorder="1" applyAlignment="1">
      <alignment horizontal="center" vertical="center"/>
    </xf>
    <xf numFmtId="167" fontId="25" fillId="41" borderId="10" xfId="33" applyNumberFormat="1" applyFont="1" applyFill="1" applyBorder="1" applyAlignment="1">
      <alignment/>
    </xf>
    <xf numFmtId="167" fontId="54" fillId="41" borderId="10" xfId="33" applyNumberFormat="1" applyFont="1" applyFill="1" applyBorder="1" applyAlignment="1">
      <alignment horizontal="center" vertical="center"/>
    </xf>
    <xf numFmtId="167" fontId="25" fillId="41" borderId="10" xfId="33" applyNumberFormat="1" applyFont="1" applyFill="1" applyBorder="1" applyAlignment="1">
      <alignment horizontal="center"/>
    </xf>
    <xf numFmtId="0" fontId="0" fillId="41" borderId="0" xfId="0" applyFill="1" applyAlignment="1">
      <alignment/>
    </xf>
    <xf numFmtId="165" fontId="48" fillId="41" borderId="10" xfId="33" applyFont="1" applyFill="1" applyBorder="1" applyAlignment="1">
      <alignment horizontal="right" vertical="center"/>
    </xf>
    <xf numFmtId="165" fontId="48" fillId="40" borderId="10" xfId="33" applyFont="1" applyFill="1" applyBorder="1" applyAlignment="1">
      <alignment horizontal="center" vertical="center"/>
    </xf>
    <xf numFmtId="167" fontId="53" fillId="40" borderId="10" xfId="33" applyNumberFormat="1" applyFont="1" applyFill="1" applyBorder="1" applyAlignment="1">
      <alignment horizontal="center" vertical="center"/>
    </xf>
    <xf numFmtId="167" fontId="48" fillId="0" borderId="10" xfId="33" applyNumberFormat="1" applyFont="1" applyFill="1" applyBorder="1" applyAlignment="1">
      <alignment horizontal="right" vertical="center"/>
    </xf>
    <xf numFmtId="167" fontId="48" fillId="0" borderId="10" xfId="33" applyNumberFormat="1" applyFont="1" applyBorder="1" applyAlignment="1">
      <alignment horizontal="right" vertical="center"/>
    </xf>
    <xf numFmtId="167" fontId="54" fillId="0" borderId="17" xfId="33" applyNumberFormat="1" applyFont="1" applyBorder="1" applyAlignment="1">
      <alignment/>
    </xf>
    <xf numFmtId="167" fontId="49" fillId="0" borderId="14" xfId="33" applyNumberFormat="1" applyFont="1" applyBorder="1" applyAlignment="1">
      <alignment/>
    </xf>
    <xf numFmtId="167" fontId="49" fillId="0" borderId="10" xfId="33" applyNumberFormat="1" applyFont="1" applyBorder="1" applyAlignment="1">
      <alignment/>
    </xf>
    <xf numFmtId="167" fontId="54" fillId="0" borderId="17" xfId="33" applyNumberFormat="1" applyFont="1" applyBorder="1" applyAlignment="1">
      <alignment horizontal="center"/>
    </xf>
    <xf numFmtId="167" fontId="49" fillId="0" borderId="17" xfId="33" applyNumberFormat="1" applyFont="1" applyBorder="1" applyAlignment="1">
      <alignment horizontal="center" vertical="center"/>
    </xf>
    <xf numFmtId="0" fontId="48" fillId="0" borderId="10" xfId="33" applyNumberFormat="1" applyFont="1" applyBorder="1" applyAlignment="1">
      <alignment horizontal="right" vertical="center"/>
    </xf>
    <xf numFmtId="167" fontId="54" fillId="0" borderId="17" xfId="33" applyNumberFormat="1" applyFont="1" applyBorder="1" applyAlignment="1">
      <alignment horizontal="center" vertical="center"/>
    </xf>
    <xf numFmtId="167" fontId="49" fillId="19" borderId="14" xfId="33" applyNumberFormat="1" applyFont="1" applyFill="1" applyBorder="1" applyAlignment="1">
      <alignment horizontal="center" vertical="center"/>
    </xf>
    <xf numFmtId="0" fontId="42" fillId="13" borderId="10" xfId="0" applyFont="1" applyFill="1" applyBorder="1" applyAlignment="1">
      <alignment/>
    </xf>
    <xf numFmtId="167" fontId="49" fillId="18" borderId="10" xfId="33" applyNumberFormat="1" applyFont="1" applyFill="1" applyBorder="1" applyAlignment="1">
      <alignment horizontal="center" vertical="center"/>
    </xf>
    <xf numFmtId="167" fontId="49" fillId="17" borderId="10" xfId="33" applyNumberFormat="1" applyFont="1" applyFill="1" applyBorder="1" applyAlignment="1">
      <alignment horizontal="center" vertical="center"/>
    </xf>
    <xf numFmtId="167" fontId="49" fillId="16" borderId="10" xfId="33" applyNumberFormat="1" applyFont="1" applyFill="1" applyBorder="1" applyAlignment="1">
      <alignment horizontal="center" vertical="center"/>
    </xf>
    <xf numFmtId="167" fontId="49" fillId="15" borderId="10" xfId="33" applyNumberFormat="1" applyFont="1" applyFill="1" applyBorder="1" applyAlignment="1">
      <alignment horizontal="center" vertical="center"/>
    </xf>
    <xf numFmtId="167" fontId="49" fillId="14" borderId="10" xfId="33" applyNumberFormat="1" applyFont="1" applyFill="1" applyBorder="1" applyAlignment="1">
      <alignment horizontal="center" vertical="center"/>
    </xf>
    <xf numFmtId="167" fontId="54" fillId="36" borderId="10" xfId="33" applyNumberFormat="1" applyFont="1" applyFill="1" applyBorder="1" applyAlignment="1">
      <alignment horizontal="center" vertical="center"/>
    </xf>
    <xf numFmtId="167" fontId="54" fillId="37" borderId="10" xfId="33" applyNumberFormat="1" applyFont="1" applyFill="1" applyBorder="1" applyAlignment="1">
      <alignment horizontal="center" vertical="center"/>
    </xf>
    <xf numFmtId="167" fontId="49" fillId="34" borderId="10" xfId="33" applyNumberFormat="1" applyFont="1" applyFill="1" applyBorder="1" applyAlignment="1">
      <alignment horizontal="center" vertical="center"/>
    </xf>
    <xf numFmtId="167" fontId="54" fillId="16" borderId="24" xfId="33" applyNumberFormat="1" applyFont="1" applyFill="1" applyBorder="1" applyAlignment="1">
      <alignment horizontal="center" vertical="center"/>
    </xf>
    <xf numFmtId="167" fontId="49" fillId="15" borderId="24" xfId="33" applyNumberFormat="1" applyFont="1" applyFill="1" applyBorder="1" applyAlignment="1">
      <alignment horizontal="center" vertical="center"/>
    </xf>
    <xf numFmtId="165" fontId="54" fillId="0" borderId="10" xfId="33" applyFont="1" applyBorder="1" applyAlignment="1">
      <alignment horizontal="right" vertical="center"/>
    </xf>
    <xf numFmtId="167" fontId="54" fillId="39" borderId="10" xfId="33" applyNumberFormat="1" applyFont="1" applyFill="1" applyBorder="1" applyAlignment="1">
      <alignment horizontal="center" vertical="center"/>
    </xf>
    <xf numFmtId="167" fontId="49" fillId="0" borderId="10" xfId="33" applyNumberFormat="1" applyFont="1" applyBorder="1" applyAlignment="1">
      <alignment horizontal="center" vertical="center"/>
    </xf>
    <xf numFmtId="167" fontId="25" fillId="37" borderId="10" xfId="33" applyNumberFormat="1" applyFont="1" applyFill="1" applyBorder="1" applyAlignment="1">
      <alignment horizontal="center" vertical="center"/>
    </xf>
    <xf numFmtId="167" fontId="25" fillId="36" borderId="10" xfId="33" applyNumberFormat="1" applyFont="1" applyFill="1" applyBorder="1" applyAlignment="1">
      <alignment horizontal="center" vertical="center"/>
    </xf>
    <xf numFmtId="167" fontId="49" fillId="35" borderId="10" xfId="33" applyNumberFormat="1" applyFont="1" applyFill="1" applyBorder="1" applyAlignment="1">
      <alignment horizontal="center" vertical="center"/>
    </xf>
    <xf numFmtId="0" fontId="50" fillId="42" borderId="0" xfId="0" applyFont="1" applyFill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21" fillId="0" borderId="25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166" fontId="50" fillId="42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120" zoomScaleNormal="120" zoomScalePageLayoutView="0" workbookViewId="0" topLeftCell="A19">
      <selection activeCell="F23" sqref="F23"/>
    </sheetView>
  </sheetViews>
  <sheetFormatPr defaultColWidth="9.140625" defaultRowHeight="15"/>
  <cols>
    <col min="1" max="1" width="33.140625" style="0" bestFit="1" customWidth="1"/>
    <col min="2" max="3" width="12.28125" style="0" bestFit="1" customWidth="1"/>
    <col min="4" max="4" width="15.57421875" style="0" customWidth="1"/>
    <col min="5" max="5" width="16.57421875" style="1" customWidth="1"/>
    <col min="6" max="6" width="13.7109375" style="177" bestFit="1" customWidth="1"/>
    <col min="7" max="7" width="12.28125" style="0" bestFit="1" customWidth="1"/>
    <col min="8" max="8" width="12.140625" style="0" customWidth="1"/>
  </cols>
  <sheetData>
    <row r="1" spans="1:8" s="6" customFormat="1" ht="19.5" customHeight="1" thickBot="1">
      <c r="A1" s="234" t="s">
        <v>110</v>
      </c>
      <c r="B1" s="234"/>
      <c r="C1" s="234"/>
      <c r="D1" s="234"/>
      <c r="E1" s="234"/>
      <c r="F1" s="234"/>
      <c r="G1" s="234"/>
      <c r="H1" s="234"/>
    </row>
    <row r="2" spans="1:8" ht="15.75" thickBot="1">
      <c r="A2" s="237" t="s">
        <v>0</v>
      </c>
      <c r="B2" s="8">
        <v>2019</v>
      </c>
      <c r="C2" s="8">
        <v>2020</v>
      </c>
      <c r="D2" s="235">
        <v>2021</v>
      </c>
      <c r="E2" s="236"/>
      <c r="F2" s="7">
        <v>2022</v>
      </c>
      <c r="G2" s="8">
        <v>2023</v>
      </c>
      <c r="H2" s="9">
        <v>2024</v>
      </c>
    </row>
    <row r="3" spans="1:8" ht="15.75" thickBot="1">
      <c r="A3" s="238"/>
      <c r="B3" s="8" t="s">
        <v>1</v>
      </c>
      <c r="C3" s="8" t="s">
        <v>1</v>
      </c>
      <c r="D3" s="66" t="s">
        <v>59</v>
      </c>
      <c r="E3" s="67" t="s">
        <v>60</v>
      </c>
      <c r="F3" s="7" t="s">
        <v>2</v>
      </c>
      <c r="G3" s="8" t="s">
        <v>61</v>
      </c>
      <c r="H3" s="9" t="s">
        <v>61</v>
      </c>
    </row>
    <row r="4" spans="1:8" ht="15" customHeight="1" thickBot="1">
      <c r="A4" s="70" t="s">
        <v>3</v>
      </c>
      <c r="B4" s="26">
        <f aca="true" t="shared" si="0" ref="B4:H4">B5+B12+B21</f>
        <v>718288</v>
      </c>
      <c r="C4" s="26">
        <f t="shared" si="0"/>
        <v>747442</v>
      </c>
      <c r="D4" s="178">
        <f t="shared" si="0"/>
        <v>724833</v>
      </c>
      <c r="E4" s="178">
        <f t="shared" si="0"/>
        <v>785147</v>
      </c>
      <c r="F4" s="209">
        <f t="shared" si="0"/>
        <v>738672</v>
      </c>
      <c r="G4" s="178">
        <f t="shared" si="0"/>
        <v>732354</v>
      </c>
      <c r="H4" s="178">
        <f t="shared" si="0"/>
        <v>742454</v>
      </c>
    </row>
    <row r="5" spans="1:8" ht="13.5" customHeight="1">
      <c r="A5" s="19" t="s">
        <v>4</v>
      </c>
      <c r="B5" s="27">
        <f aca="true" t="shared" si="1" ref="B5:H5">B6+B8+B10</f>
        <v>405574</v>
      </c>
      <c r="C5" s="27">
        <f t="shared" si="1"/>
        <v>426339</v>
      </c>
      <c r="D5" s="179">
        <f t="shared" si="1"/>
        <v>414340</v>
      </c>
      <c r="E5" s="179">
        <f t="shared" si="1"/>
        <v>418816</v>
      </c>
      <c r="F5" s="210">
        <f t="shared" si="1"/>
        <v>429660</v>
      </c>
      <c r="G5" s="179">
        <f t="shared" si="1"/>
        <v>430660</v>
      </c>
      <c r="H5" s="179">
        <f t="shared" si="1"/>
        <v>435660</v>
      </c>
    </row>
    <row r="6" spans="1:8" ht="13.5" customHeight="1">
      <c r="A6" s="11" t="s">
        <v>62</v>
      </c>
      <c r="B6" s="3">
        <v>355248</v>
      </c>
      <c r="C6" s="30">
        <v>371997</v>
      </c>
      <c r="D6" s="30">
        <v>360000</v>
      </c>
      <c r="E6" s="30">
        <v>366321</v>
      </c>
      <c r="F6" s="31">
        <v>370000</v>
      </c>
      <c r="G6" s="30">
        <v>375000</v>
      </c>
      <c r="H6" s="30">
        <v>380000</v>
      </c>
    </row>
    <row r="7" spans="1:8" ht="13.5" customHeight="1">
      <c r="A7" s="2"/>
      <c r="B7" s="3"/>
      <c r="C7" s="30"/>
      <c r="D7" s="30"/>
      <c r="E7" s="30"/>
      <c r="F7" s="31"/>
      <c r="G7" s="30"/>
      <c r="H7" s="30"/>
    </row>
    <row r="8" spans="1:8" ht="13.5" customHeight="1">
      <c r="A8" s="11" t="s">
        <v>5</v>
      </c>
      <c r="B8" s="3">
        <v>29144</v>
      </c>
      <c r="C8" s="30">
        <v>29161</v>
      </c>
      <c r="D8" s="30">
        <v>29100</v>
      </c>
      <c r="E8" s="30">
        <v>25240</v>
      </c>
      <c r="F8" s="31">
        <v>29900</v>
      </c>
      <c r="G8" s="30">
        <v>25900</v>
      </c>
      <c r="H8" s="30">
        <v>25900</v>
      </c>
    </row>
    <row r="9" spans="1:8" ht="13.5" customHeight="1">
      <c r="A9" s="2"/>
      <c r="B9" s="3"/>
      <c r="C9" s="30"/>
      <c r="D9" s="30"/>
      <c r="E9" s="30"/>
      <c r="F9" s="31"/>
      <c r="G9" s="30"/>
      <c r="H9" s="30"/>
    </row>
    <row r="10" spans="1:8" ht="13.5" customHeight="1">
      <c r="A10" s="11" t="s">
        <v>6</v>
      </c>
      <c r="B10" s="3">
        <v>21182</v>
      </c>
      <c r="C10" s="30">
        <v>25181</v>
      </c>
      <c r="D10" s="30">
        <v>25240</v>
      </c>
      <c r="E10" s="30">
        <v>27255</v>
      </c>
      <c r="F10" s="31">
        <v>29760</v>
      </c>
      <c r="G10" s="30">
        <v>29760</v>
      </c>
      <c r="H10" s="30">
        <v>29760</v>
      </c>
    </row>
    <row r="11" spans="1:8" ht="13.5" customHeight="1">
      <c r="A11" s="2"/>
      <c r="B11" s="3"/>
      <c r="C11" s="30"/>
      <c r="D11" s="30"/>
      <c r="E11" s="30"/>
      <c r="F11" s="31"/>
      <c r="G11" s="30"/>
      <c r="H11" s="30"/>
    </row>
    <row r="12" spans="1:8" ht="13.5" customHeight="1">
      <c r="A12" s="10" t="s">
        <v>7</v>
      </c>
      <c r="B12" s="32">
        <f aca="true" t="shared" si="2" ref="B12:H12">B13+B15+B17+B19</f>
        <v>168531</v>
      </c>
      <c r="C12" s="32">
        <f t="shared" si="2"/>
        <v>152537</v>
      </c>
      <c r="D12" s="180">
        <f t="shared" si="2"/>
        <v>163208</v>
      </c>
      <c r="E12" s="180">
        <f t="shared" si="2"/>
        <v>159082</v>
      </c>
      <c r="F12" s="211">
        <f t="shared" si="2"/>
        <v>156108</v>
      </c>
      <c r="G12" s="180">
        <f t="shared" si="2"/>
        <v>153738</v>
      </c>
      <c r="H12" s="180">
        <f t="shared" si="2"/>
        <v>158778</v>
      </c>
    </row>
    <row r="13" spans="1:8" ht="13.5" customHeight="1">
      <c r="A13" s="11" t="s">
        <v>8</v>
      </c>
      <c r="B13" s="3">
        <v>155872</v>
      </c>
      <c r="C13" s="30">
        <v>141181</v>
      </c>
      <c r="D13" s="30">
        <v>155170</v>
      </c>
      <c r="E13" s="30">
        <v>148406</v>
      </c>
      <c r="F13" s="31">
        <v>141620</v>
      </c>
      <c r="G13" s="30">
        <v>140520</v>
      </c>
      <c r="H13" s="30">
        <v>145320</v>
      </c>
    </row>
    <row r="14" spans="1:8" ht="13.5" customHeight="1">
      <c r="A14" s="2"/>
      <c r="B14" s="3"/>
      <c r="C14" s="30"/>
      <c r="D14" s="30"/>
      <c r="E14" s="30"/>
      <c r="F14" s="31"/>
      <c r="G14" s="30"/>
      <c r="H14" s="30"/>
    </row>
    <row r="15" spans="1:8" ht="13.5" customHeight="1">
      <c r="A15" s="11" t="s">
        <v>9</v>
      </c>
      <c r="B15" s="3">
        <v>7549</v>
      </c>
      <c r="C15" s="30">
        <v>6061</v>
      </c>
      <c r="D15" s="30">
        <v>7988</v>
      </c>
      <c r="E15" s="30">
        <v>7676</v>
      </c>
      <c r="F15" s="31">
        <v>11488</v>
      </c>
      <c r="G15" s="30">
        <v>10218</v>
      </c>
      <c r="H15" s="30">
        <v>10458</v>
      </c>
    </row>
    <row r="16" spans="1:8" ht="13.5" customHeight="1">
      <c r="A16" s="2"/>
      <c r="B16" s="3"/>
      <c r="C16" s="30"/>
      <c r="D16" s="30"/>
      <c r="E16" s="30"/>
      <c r="F16" s="31"/>
      <c r="G16" s="30"/>
      <c r="H16" s="30"/>
    </row>
    <row r="17" spans="1:8" ht="13.5" customHeight="1">
      <c r="A17" s="11" t="s">
        <v>10</v>
      </c>
      <c r="B17" s="3">
        <v>53</v>
      </c>
      <c r="C17" s="30">
        <v>1</v>
      </c>
      <c r="D17" s="30">
        <v>50</v>
      </c>
      <c r="E17" s="30">
        <v>0</v>
      </c>
      <c r="F17" s="31">
        <v>0</v>
      </c>
      <c r="G17" s="30">
        <v>0</v>
      </c>
      <c r="H17" s="30">
        <v>0</v>
      </c>
    </row>
    <row r="18" spans="1:8" ht="13.5" customHeight="1">
      <c r="A18" s="2"/>
      <c r="B18" s="3"/>
      <c r="C18" s="30"/>
      <c r="D18" s="30"/>
      <c r="E18" s="30"/>
      <c r="F18" s="31"/>
      <c r="G18" s="30"/>
      <c r="H18" s="30"/>
    </row>
    <row r="19" spans="1:8" ht="13.5" customHeight="1">
      <c r="A19" s="11" t="s">
        <v>11</v>
      </c>
      <c r="B19" s="35">
        <v>5057</v>
      </c>
      <c r="C19" s="30">
        <v>5294</v>
      </c>
      <c r="D19" s="30">
        <v>0</v>
      </c>
      <c r="E19" s="30">
        <v>3000</v>
      </c>
      <c r="F19" s="31">
        <v>3000</v>
      </c>
      <c r="G19" s="30">
        <v>3000</v>
      </c>
      <c r="H19" s="30">
        <v>3000</v>
      </c>
    </row>
    <row r="20" spans="1:8" ht="13.5" customHeight="1">
      <c r="A20" s="2"/>
      <c r="B20" s="3"/>
      <c r="C20" s="30"/>
      <c r="D20" s="30"/>
      <c r="E20" s="30"/>
      <c r="F20" s="31"/>
      <c r="G20" s="30"/>
      <c r="H20" s="30"/>
    </row>
    <row r="21" spans="1:8" ht="13.5" customHeight="1">
      <c r="A21" s="10" t="s">
        <v>12</v>
      </c>
      <c r="B21" s="32">
        <f aca="true" t="shared" si="3" ref="B21:H21">B22</f>
        <v>144183</v>
      </c>
      <c r="C21" s="32">
        <f t="shared" si="3"/>
        <v>168566</v>
      </c>
      <c r="D21" s="180">
        <f t="shared" si="3"/>
        <v>147285</v>
      </c>
      <c r="E21" s="180">
        <f t="shared" si="3"/>
        <v>207249</v>
      </c>
      <c r="F21" s="211">
        <f t="shared" si="3"/>
        <v>152904</v>
      </c>
      <c r="G21" s="180">
        <f t="shared" si="3"/>
        <v>147956</v>
      </c>
      <c r="H21" s="180">
        <f t="shared" si="3"/>
        <v>148016</v>
      </c>
    </row>
    <row r="22" spans="1:8" s="1" customFormat="1" ht="13.5" customHeight="1" thickBot="1">
      <c r="A22" s="11" t="s">
        <v>13</v>
      </c>
      <c r="B22" s="3">
        <v>144183</v>
      </c>
      <c r="C22" s="30">
        <v>168566</v>
      </c>
      <c r="D22" s="30">
        <v>147285</v>
      </c>
      <c r="E22" s="30">
        <v>207249</v>
      </c>
      <c r="F22" s="31">
        <v>152904</v>
      </c>
      <c r="G22" s="30">
        <v>147956</v>
      </c>
      <c r="H22" s="30">
        <v>148016</v>
      </c>
    </row>
    <row r="23" spans="1:8" ht="15" customHeight="1" thickBot="1">
      <c r="A23" s="70" t="s">
        <v>14</v>
      </c>
      <c r="B23" s="26">
        <f aca="true" t="shared" si="4" ref="B23:H23">B24+B25+B26+B27</f>
        <v>0</v>
      </c>
      <c r="C23" s="26">
        <f t="shared" si="4"/>
        <v>11254</v>
      </c>
      <c r="D23" s="178">
        <f t="shared" si="4"/>
        <v>11400</v>
      </c>
      <c r="E23" s="178">
        <f t="shared" si="4"/>
        <v>11400</v>
      </c>
      <c r="F23" s="209">
        <f t="shared" si="4"/>
        <v>0</v>
      </c>
      <c r="G23" s="178">
        <f t="shared" si="4"/>
        <v>0</v>
      </c>
      <c r="H23" s="178">
        <f t="shared" si="4"/>
        <v>0</v>
      </c>
    </row>
    <row r="24" spans="1:8" ht="13.5" customHeight="1">
      <c r="A24" s="19" t="s">
        <v>64</v>
      </c>
      <c r="B24" s="27"/>
      <c r="C24" s="28"/>
      <c r="D24" s="28"/>
      <c r="E24" s="28"/>
      <c r="F24" s="29"/>
      <c r="G24" s="28"/>
      <c r="H24" s="28"/>
    </row>
    <row r="25" spans="1:8" ht="13.5" customHeight="1">
      <c r="A25" s="10" t="s">
        <v>65</v>
      </c>
      <c r="B25" s="38"/>
      <c r="C25" s="34"/>
      <c r="D25" s="34"/>
      <c r="E25" s="34"/>
      <c r="F25" s="33"/>
      <c r="G25" s="34"/>
      <c r="H25" s="34"/>
    </row>
    <row r="26" spans="1:8" s="1" customFormat="1" ht="13.5" customHeight="1">
      <c r="A26" s="10" t="s">
        <v>79</v>
      </c>
      <c r="B26" s="38"/>
      <c r="C26" s="34"/>
      <c r="D26" s="34"/>
      <c r="E26" s="34"/>
      <c r="F26" s="33"/>
      <c r="G26" s="34"/>
      <c r="H26" s="34"/>
    </row>
    <row r="27" spans="1:8" ht="13.5" customHeight="1" thickBot="1">
      <c r="A27" s="17" t="s">
        <v>15</v>
      </c>
      <c r="B27" s="32"/>
      <c r="C27" s="34">
        <v>11254</v>
      </c>
      <c r="D27" s="34">
        <v>11400</v>
      </c>
      <c r="E27" s="34">
        <v>11400</v>
      </c>
      <c r="F27" s="33">
        <v>0</v>
      </c>
      <c r="G27" s="34">
        <v>0</v>
      </c>
      <c r="H27" s="34">
        <v>0</v>
      </c>
    </row>
    <row r="28" spans="1:8" ht="13.5" customHeight="1" thickBot="1">
      <c r="A28" s="70" t="s">
        <v>16</v>
      </c>
      <c r="B28" s="40">
        <f aca="true" t="shared" si="5" ref="B28:H28">B29+B30</f>
        <v>19835</v>
      </c>
      <c r="C28" s="40">
        <f t="shared" si="5"/>
        <v>45158</v>
      </c>
      <c r="D28" s="181">
        <f t="shared" si="5"/>
        <v>91254</v>
      </c>
      <c r="E28" s="181">
        <f t="shared" si="5"/>
        <v>130943</v>
      </c>
      <c r="F28" s="212">
        <f t="shared" si="5"/>
        <v>166254</v>
      </c>
      <c r="G28" s="181">
        <f t="shared" si="5"/>
        <v>0</v>
      </c>
      <c r="H28" s="181">
        <f t="shared" si="5"/>
        <v>0</v>
      </c>
    </row>
    <row r="29" spans="1:8" ht="13.5" customHeight="1">
      <c r="A29" s="22" t="s">
        <v>17</v>
      </c>
      <c r="B29" s="27">
        <v>19835</v>
      </c>
      <c r="C29" s="28">
        <v>24621</v>
      </c>
      <c r="D29" s="28">
        <v>91254</v>
      </c>
      <c r="E29" s="28">
        <v>116943</v>
      </c>
      <c r="F29" s="29">
        <v>56254</v>
      </c>
      <c r="G29" s="28">
        <v>0</v>
      </c>
      <c r="H29" s="28">
        <v>0</v>
      </c>
    </row>
    <row r="30" spans="1:8" ht="13.5" customHeight="1">
      <c r="A30" s="10" t="s">
        <v>18</v>
      </c>
      <c r="B30" s="32">
        <v>0</v>
      </c>
      <c r="C30" s="34">
        <v>20537</v>
      </c>
      <c r="D30" s="34">
        <v>0</v>
      </c>
      <c r="E30" s="34">
        <v>14000</v>
      </c>
      <c r="F30" s="33">
        <v>110000</v>
      </c>
      <c r="G30" s="34">
        <v>0</v>
      </c>
      <c r="H30" s="34">
        <v>0</v>
      </c>
    </row>
    <row r="31" spans="1:8" ht="13.5" customHeight="1">
      <c r="A31" s="18"/>
      <c r="B31" s="3"/>
      <c r="C31" s="30"/>
      <c r="D31" s="30"/>
      <c r="E31" s="30"/>
      <c r="F31" s="31"/>
      <c r="G31" s="30"/>
      <c r="H31" s="30"/>
    </row>
    <row r="32" spans="1:8" ht="13.5" customHeight="1">
      <c r="A32" s="2" t="s">
        <v>19</v>
      </c>
      <c r="B32" s="41">
        <v>36651</v>
      </c>
      <c r="C32" s="30">
        <v>47281</v>
      </c>
      <c r="D32" s="30">
        <v>24794</v>
      </c>
      <c r="E32" s="30">
        <v>24800</v>
      </c>
      <c r="F32" s="31">
        <v>26900</v>
      </c>
      <c r="G32" s="30">
        <v>26900</v>
      </c>
      <c r="H32" s="30">
        <v>26900</v>
      </c>
    </row>
    <row r="33" spans="1:8" ht="13.5" customHeight="1">
      <c r="A33" s="2" t="s">
        <v>20</v>
      </c>
      <c r="B33" s="41"/>
      <c r="C33" s="30"/>
      <c r="D33" s="30"/>
      <c r="E33" s="30"/>
      <c r="F33" s="31"/>
      <c r="G33" s="30"/>
      <c r="H33" s="30"/>
    </row>
    <row r="34" spans="1:8" ht="13.5" customHeight="1">
      <c r="A34" s="2" t="s">
        <v>21</v>
      </c>
      <c r="B34" s="41"/>
      <c r="C34" s="30"/>
      <c r="D34" s="30"/>
      <c r="E34" s="30"/>
      <c r="F34" s="31"/>
      <c r="G34" s="30"/>
      <c r="H34" s="30"/>
    </row>
    <row r="35" spans="1:8" ht="13.5" customHeight="1" thickBot="1">
      <c r="A35" s="21"/>
      <c r="B35" s="36"/>
      <c r="C35" s="37"/>
      <c r="D35" s="37"/>
      <c r="E35" s="37"/>
      <c r="F35" s="42"/>
      <c r="G35" s="37"/>
      <c r="H35" s="37"/>
    </row>
    <row r="36" spans="1:8" ht="13.5" customHeight="1" thickBot="1">
      <c r="A36" s="20" t="s">
        <v>22</v>
      </c>
      <c r="B36" s="69">
        <f aca="true" t="shared" si="6" ref="B36:H36">B32+B28+B23+B4</f>
        <v>774774</v>
      </c>
      <c r="C36" s="69">
        <f t="shared" si="6"/>
        <v>851135</v>
      </c>
      <c r="D36" s="69">
        <f t="shared" si="6"/>
        <v>852281</v>
      </c>
      <c r="E36" s="69">
        <f t="shared" si="6"/>
        <v>952290</v>
      </c>
      <c r="F36" s="213">
        <f t="shared" si="6"/>
        <v>931826</v>
      </c>
      <c r="G36" s="69">
        <f t="shared" si="6"/>
        <v>759254</v>
      </c>
      <c r="H36" s="69">
        <f t="shared" si="6"/>
        <v>769354</v>
      </c>
    </row>
    <row r="37" spans="4:10" ht="15">
      <c r="D37" s="161"/>
      <c r="F37" s="25"/>
      <c r="J37" s="161"/>
    </row>
  </sheetData>
  <sheetProtection/>
  <mergeCells count="3">
    <mergeCell ref="A1:H1"/>
    <mergeCell ref="D2:E2"/>
    <mergeCell ref="A2:A3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21"/>
  <sheetViews>
    <sheetView zoomScalePageLayoutView="0" workbookViewId="0" topLeftCell="A102">
      <selection activeCell="F99" sqref="F99"/>
    </sheetView>
  </sheetViews>
  <sheetFormatPr defaultColWidth="9.140625" defaultRowHeight="15"/>
  <cols>
    <col min="1" max="1" width="44.140625" style="0" bestFit="1" customWidth="1"/>
    <col min="2" max="2" width="11.28125" style="0" bestFit="1" customWidth="1"/>
    <col min="3" max="3" width="11.140625" style="0" customWidth="1"/>
    <col min="4" max="4" width="14.57421875" style="161" bestFit="1" customWidth="1"/>
    <col min="5" max="5" width="16.140625" style="0" bestFit="1" customWidth="1"/>
    <col min="6" max="6" width="11.421875" style="0" bestFit="1" customWidth="1"/>
    <col min="7" max="8" width="10.57421875" style="0" bestFit="1" customWidth="1"/>
  </cols>
  <sheetData>
    <row r="1" spans="1:8" ht="16.5" customHeight="1" thickBot="1">
      <c r="A1" s="243" t="s">
        <v>109</v>
      </c>
      <c r="B1" s="243"/>
      <c r="C1" s="243"/>
      <c r="D1" s="243"/>
      <c r="E1" s="243"/>
      <c r="F1" s="243"/>
      <c r="G1" s="243"/>
      <c r="H1" s="243"/>
    </row>
    <row r="2" spans="1:8" ht="13.5" customHeight="1" thickBot="1">
      <c r="A2" s="239" t="s">
        <v>0</v>
      </c>
      <c r="B2" s="13">
        <v>2019</v>
      </c>
      <c r="C2" s="8">
        <v>2020</v>
      </c>
      <c r="D2" s="241">
        <v>2021</v>
      </c>
      <c r="E2" s="242"/>
      <c r="F2" s="7">
        <v>2022</v>
      </c>
      <c r="G2" s="8">
        <v>2023</v>
      </c>
      <c r="H2" s="8">
        <v>2024</v>
      </c>
    </row>
    <row r="3" spans="1:8" ht="13.5" customHeight="1" thickBot="1">
      <c r="A3" s="240"/>
      <c r="B3" s="12" t="s">
        <v>1</v>
      </c>
      <c r="C3" s="14" t="s">
        <v>1</v>
      </c>
      <c r="D3" s="143" t="s">
        <v>63</v>
      </c>
      <c r="E3" s="143" t="s">
        <v>60</v>
      </c>
      <c r="F3" s="15" t="s">
        <v>2</v>
      </c>
      <c r="G3" s="8" t="s">
        <v>2</v>
      </c>
      <c r="H3" s="8" t="s">
        <v>2</v>
      </c>
    </row>
    <row r="4" spans="1:8" ht="15" customHeight="1" thickBot="1">
      <c r="A4" s="70" t="s">
        <v>23</v>
      </c>
      <c r="B4" s="43">
        <f>B5+B25+B29+B33+B43+B53+B66+B85</f>
        <v>597549</v>
      </c>
      <c r="C4" s="43">
        <f aca="true" t="shared" si="0" ref="C4:H4">C5+C25+C29+C33+C43+C21+C53+C66+C85</f>
        <v>632086</v>
      </c>
      <c r="D4" s="43">
        <f t="shared" si="0"/>
        <v>602589</v>
      </c>
      <c r="E4" s="43">
        <f>E5+E25+E29+E33+E43+E21+E53+E66+E85</f>
        <v>499762</v>
      </c>
      <c r="F4" s="215">
        <f t="shared" si="0"/>
        <v>651992</v>
      </c>
      <c r="G4" s="43">
        <f t="shared" si="0"/>
        <v>654087</v>
      </c>
      <c r="H4" s="43">
        <f t="shared" si="0"/>
        <v>655607</v>
      </c>
    </row>
    <row r="5" spans="1:8" ht="13.5" customHeight="1">
      <c r="A5" s="73" t="s">
        <v>24</v>
      </c>
      <c r="B5" s="74">
        <f>B7+B10+B13+B16+B19</f>
        <v>164938</v>
      </c>
      <c r="C5" s="74">
        <f aca="true" t="shared" si="1" ref="C5:H5">C7+C10+C13+C16+C19</f>
        <v>157314</v>
      </c>
      <c r="D5" s="74">
        <f t="shared" si="1"/>
        <v>157882</v>
      </c>
      <c r="E5" s="74">
        <f>E7+E10+E13+E16+E19</f>
        <v>153266</v>
      </c>
      <c r="F5" s="216">
        <f t="shared" si="1"/>
        <v>166485</v>
      </c>
      <c r="G5" s="74">
        <f t="shared" si="1"/>
        <v>171795</v>
      </c>
      <c r="H5" s="74">
        <f t="shared" si="1"/>
        <v>171385</v>
      </c>
    </row>
    <row r="6" spans="1:8" ht="13.5" customHeight="1">
      <c r="A6" s="77" t="s">
        <v>26</v>
      </c>
      <c r="B6" s="78"/>
      <c r="C6" s="78"/>
      <c r="D6" s="144"/>
      <c r="E6" s="145"/>
      <c r="F6" s="79"/>
      <c r="G6" s="80"/>
      <c r="H6" s="80"/>
    </row>
    <row r="7" spans="1:8" ht="13.5" customHeight="1">
      <c r="A7" s="2" t="s">
        <v>25</v>
      </c>
      <c r="B7" s="35">
        <v>137100</v>
      </c>
      <c r="C7" s="35">
        <v>130952</v>
      </c>
      <c r="D7" s="47">
        <v>134244</v>
      </c>
      <c r="E7" s="68">
        <v>126564</v>
      </c>
      <c r="F7" s="61">
        <v>143897</v>
      </c>
      <c r="G7" s="30">
        <v>150397</v>
      </c>
      <c r="H7" s="30">
        <v>150597</v>
      </c>
    </row>
    <row r="8" spans="1:8" ht="13.5" customHeight="1">
      <c r="A8" s="2"/>
      <c r="B8" s="35"/>
      <c r="C8" s="35"/>
      <c r="D8" s="47"/>
      <c r="E8" s="68"/>
      <c r="F8" s="61"/>
      <c r="G8" s="30"/>
      <c r="H8" s="30"/>
    </row>
    <row r="9" spans="1:8" ht="13.5" customHeight="1">
      <c r="A9" s="77" t="s">
        <v>27</v>
      </c>
      <c r="B9" s="81"/>
      <c r="C9" s="81"/>
      <c r="D9" s="81"/>
      <c r="E9" s="81"/>
      <c r="F9" s="217"/>
      <c r="G9" s="81"/>
      <c r="H9" s="81"/>
    </row>
    <row r="10" spans="1:8" ht="13.5" customHeight="1">
      <c r="A10" s="2" t="s">
        <v>25</v>
      </c>
      <c r="B10" s="35">
        <v>1806</v>
      </c>
      <c r="C10" s="35">
        <v>1929</v>
      </c>
      <c r="D10" s="47">
        <v>2150</v>
      </c>
      <c r="E10" s="68">
        <v>2300</v>
      </c>
      <c r="F10" s="61">
        <v>2350</v>
      </c>
      <c r="G10" s="30">
        <v>2350</v>
      </c>
      <c r="H10" s="30">
        <v>2350</v>
      </c>
    </row>
    <row r="11" spans="1:8" ht="13.5" customHeight="1">
      <c r="A11" s="2"/>
      <c r="B11" s="35"/>
      <c r="C11" s="35"/>
      <c r="D11" s="47"/>
      <c r="E11" s="68"/>
      <c r="F11" s="61"/>
      <c r="G11" s="30"/>
      <c r="H11" s="30"/>
    </row>
    <row r="12" spans="1:8" ht="13.5" customHeight="1">
      <c r="A12" s="82" t="s">
        <v>28</v>
      </c>
      <c r="B12" s="83"/>
      <c r="C12" s="83"/>
      <c r="D12" s="146"/>
      <c r="E12" s="147"/>
      <c r="F12" s="84"/>
      <c r="G12" s="85"/>
      <c r="H12" s="85"/>
    </row>
    <row r="13" spans="1:8" ht="13.5" customHeight="1">
      <c r="A13" s="2" t="s">
        <v>25</v>
      </c>
      <c r="B13" s="35">
        <v>168</v>
      </c>
      <c r="C13" s="35">
        <v>168</v>
      </c>
      <c r="D13" s="47">
        <v>168</v>
      </c>
      <c r="E13" s="46">
        <v>168</v>
      </c>
      <c r="F13" s="61">
        <v>168</v>
      </c>
      <c r="G13" s="30">
        <v>168</v>
      </c>
      <c r="H13" s="30">
        <v>168</v>
      </c>
    </row>
    <row r="14" spans="1:8" ht="13.5" customHeight="1">
      <c r="A14" s="2"/>
      <c r="B14" s="35"/>
      <c r="C14" s="35"/>
      <c r="D14" s="47"/>
      <c r="E14" s="68"/>
      <c r="F14" s="61"/>
      <c r="G14" s="30"/>
      <c r="H14" s="30"/>
    </row>
    <row r="15" spans="1:8" ht="13.5" customHeight="1">
      <c r="A15" s="82" t="s">
        <v>29</v>
      </c>
      <c r="B15" s="83"/>
      <c r="C15" s="83"/>
      <c r="D15" s="146"/>
      <c r="E15" s="147"/>
      <c r="F15" s="84"/>
      <c r="G15" s="85"/>
      <c r="H15" s="85"/>
    </row>
    <row r="16" spans="1:8" ht="13.5" customHeight="1">
      <c r="A16" s="2" t="s">
        <v>25</v>
      </c>
      <c r="B16" s="35">
        <v>1157</v>
      </c>
      <c r="C16" s="35">
        <v>627</v>
      </c>
      <c r="D16" s="47">
        <v>30</v>
      </c>
      <c r="E16" s="68">
        <v>5334</v>
      </c>
      <c r="F16" s="61">
        <v>1990</v>
      </c>
      <c r="G16" s="30">
        <v>1130</v>
      </c>
      <c r="H16" s="30">
        <v>760</v>
      </c>
    </row>
    <row r="17" spans="1:8" ht="13.5" customHeight="1">
      <c r="A17" s="2"/>
      <c r="B17" s="35"/>
      <c r="C17" s="35"/>
      <c r="D17" s="47"/>
      <c r="E17" s="68"/>
      <c r="F17" s="61"/>
      <c r="G17" s="30"/>
      <c r="H17" s="30"/>
    </row>
    <row r="18" spans="1:8" ht="13.5" customHeight="1">
      <c r="A18" s="82" t="s">
        <v>30</v>
      </c>
      <c r="B18" s="83"/>
      <c r="C18" s="83"/>
      <c r="D18" s="146"/>
      <c r="E18" s="147"/>
      <c r="F18" s="84"/>
      <c r="G18" s="85"/>
      <c r="H18" s="85"/>
    </row>
    <row r="19" spans="1:8" ht="13.5" customHeight="1">
      <c r="A19" s="2" t="s">
        <v>25</v>
      </c>
      <c r="B19" s="35">
        <v>24707</v>
      </c>
      <c r="C19" s="35">
        <v>23638</v>
      </c>
      <c r="D19" s="47">
        <v>21290</v>
      </c>
      <c r="E19" s="68">
        <v>18900</v>
      </c>
      <c r="F19" s="61">
        <v>18080</v>
      </c>
      <c r="G19" s="30">
        <v>17750</v>
      </c>
      <c r="H19" s="30">
        <v>17510</v>
      </c>
    </row>
    <row r="20" spans="1:8" ht="13.5" customHeight="1">
      <c r="A20" s="2"/>
      <c r="B20" s="35"/>
      <c r="C20" s="35"/>
      <c r="D20" s="47"/>
      <c r="E20" s="68"/>
      <c r="F20" s="61"/>
      <c r="G20" s="30"/>
      <c r="H20" s="30"/>
    </row>
    <row r="21" spans="1:50" s="197" customFormat="1" ht="13.5" customHeight="1">
      <c r="A21" s="205" t="s">
        <v>111</v>
      </c>
      <c r="B21" s="196"/>
      <c r="C21" s="206">
        <f aca="true" t="shared" si="2" ref="C21:H21">C23</f>
        <v>1878</v>
      </c>
      <c r="D21" s="206">
        <f t="shared" si="2"/>
        <v>0</v>
      </c>
      <c r="E21" s="206">
        <f t="shared" si="2"/>
        <v>26595</v>
      </c>
      <c r="F21" s="206">
        <f t="shared" si="2"/>
        <v>0</v>
      </c>
      <c r="G21" s="206">
        <f t="shared" si="2"/>
        <v>0</v>
      </c>
      <c r="H21" s="206">
        <f t="shared" si="2"/>
        <v>0</v>
      </c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</row>
    <row r="22" spans="1:50" s="203" customFormat="1" ht="13.5" customHeight="1">
      <c r="A22" s="204" t="s">
        <v>112</v>
      </c>
      <c r="B22" s="198"/>
      <c r="C22" s="198"/>
      <c r="D22" s="199"/>
      <c r="E22" s="200"/>
      <c r="F22" s="201"/>
      <c r="G22" s="202"/>
      <c r="H22" s="202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</row>
    <row r="23" spans="1:8" s="1" customFormat="1" ht="13.5" customHeight="1">
      <c r="A23" s="2" t="s">
        <v>25</v>
      </c>
      <c r="B23" s="35"/>
      <c r="C23" s="35">
        <v>1878</v>
      </c>
      <c r="D23" s="47">
        <v>0</v>
      </c>
      <c r="E23" s="68">
        <v>26595</v>
      </c>
      <c r="F23" s="61">
        <v>0</v>
      </c>
      <c r="G23" s="30">
        <v>0</v>
      </c>
      <c r="H23" s="30">
        <v>0</v>
      </c>
    </row>
    <row r="24" spans="1:8" s="1" customFormat="1" ht="13.5" customHeight="1">
      <c r="A24" s="2"/>
      <c r="B24" s="35"/>
      <c r="C24" s="35"/>
      <c r="D24" s="47"/>
      <c r="E24" s="68"/>
      <c r="F24" s="61"/>
      <c r="G24" s="30"/>
      <c r="H24" s="30"/>
    </row>
    <row r="25" spans="1:8" ht="13.5" customHeight="1">
      <c r="A25" s="88" t="s">
        <v>31</v>
      </c>
      <c r="B25" s="89">
        <f>B27</f>
        <v>9328</v>
      </c>
      <c r="C25" s="89">
        <f aca="true" t="shared" si="3" ref="C25:H25">C27</f>
        <v>10166</v>
      </c>
      <c r="D25" s="89">
        <f t="shared" si="3"/>
        <v>6562</v>
      </c>
      <c r="E25" s="89">
        <f t="shared" si="3"/>
        <v>6229</v>
      </c>
      <c r="F25" s="218">
        <f t="shared" si="3"/>
        <v>12082</v>
      </c>
      <c r="G25" s="89">
        <f t="shared" si="3"/>
        <v>9082</v>
      </c>
      <c r="H25" s="89">
        <f t="shared" si="3"/>
        <v>9182</v>
      </c>
    </row>
    <row r="26" spans="1:8" ht="13.5" customHeight="1">
      <c r="A26" s="90" t="s">
        <v>32</v>
      </c>
      <c r="B26" s="91"/>
      <c r="C26" s="91"/>
      <c r="D26" s="182"/>
      <c r="E26" s="149"/>
      <c r="F26" s="175"/>
      <c r="G26" s="160"/>
      <c r="H26" s="160"/>
    </row>
    <row r="27" spans="1:8" ht="13.5" customHeight="1">
      <c r="A27" s="2" t="s">
        <v>25</v>
      </c>
      <c r="B27" s="35">
        <v>9328</v>
      </c>
      <c r="C27" s="35">
        <v>10166</v>
      </c>
      <c r="D27" s="183">
        <v>6562</v>
      </c>
      <c r="E27" s="68">
        <v>6229</v>
      </c>
      <c r="F27" s="44">
        <v>12082</v>
      </c>
      <c r="G27" s="30">
        <v>9082</v>
      </c>
      <c r="H27" s="30">
        <v>9182</v>
      </c>
    </row>
    <row r="28" spans="1:8" ht="13.5" customHeight="1">
      <c r="A28" s="2"/>
      <c r="B28" s="35"/>
      <c r="C28" s="35"/>
      <c r="D28" s="183"/>
      <c r="E28" s="68"/>
      <c r="F28" s="44"/>
      <c r="G28" s="30"/>
      <c r="H28" s="30"/>
    </row>
    <row r="29" spans="1:8" ht="13.5" customHeight="1">
      <c r="A29" s="92" t="s">
        <v>33</v>
      </c>
      <c r="B29" s="93">
        <f>B31</f>
        <v>87</v>
      </c>
      <c r="C29" s="93">
        <f aca="true" t="shared" si="4" ref="C29:H29">C31</f>
        <v>118</v>
      </c>
      <c r="D29" s="93">
        <f t="shared" si="4"/>
        <v>2400</v>
      </c>
      <c r="E29" s="93">
        <f t="shared" si="4"/>
        <v>42</v>
      </c>
      <c r="F29" s="219">
        <f t="shared" si="4"/>
        <v>2445</v>
      </c>
      <c r="G29" s="93">
        <f t="shared" si="4"/>
        <v>2400</v>
      </c>
      <c r="H29" s="93">
        <f t="shared" si="4"/>
        <v>2400</v>
      </c>
    </row>
    <row r="30" spans="1:8" ht="13.5" customHeight="1">
      <c r="A30" s="94" t="s">
        <v>34</v>
      </c>
      <c r="B30" s="95"/>
      <c r="C30" s="95"/>
      <c r="D30" s="184"/>
      <c r="E30" s="150"/>
      <c r="F30" s="96"/>
      <c r="G30" s="97"/>
      <c r="H30" s="97"/>
    </row>
    <row r="31" spans="1:8" ht="13.5" customHeight="1">
      <c r="A31" s="2" t="s">
        <v>25</v>
      </c>
      <c r="B31" s="35">
        <v>87</v>
      </c>
      <c r="C31" s="35">
        <v>118</v>
      </c>
      <c r="D31" s="183">
        <v>2400</v>
      </c>
      <c r="E31" s="68">
        <v>42</v>
      </c>
      <c r="F31" s="44">
        <v>2445</v>
      </c>
      <c r="G31" s="30">
        <v>2400</v>
      </c>
      <c r="H31" s="30">
        <v>2400</v>
      </c>
    </row>
    <row r="32" spans="1:8" ht="13.5" customHeight="1">
      <c r="A32" s="3"/>
      <c r="B32" s="35"/>
      <c r="C32" s="35"/>
      <c r="D32" s="183"/>
      <c r="E32" s="68"/>
      <c r="F32" s="44"/>
      <c r="G32" s="30"/>
      <c r="H32" s="30"/>
    </row>
    <row r="33" spans="1:8" ht="13.5" customHeight="1">
      <c r="A33" s="98" t="s">
        <v>35</v>
      </c>
      <c r="B33" s="99">
        <f>B35+B41+B38</f>
        <v>37614</v>
      </c>
      <c r="C33" s="99">
        <f aca="true" t="shared" si="5" ref="C33:H33">C35+C41+C38</f>
        <v>42020</v>
      </c>
      <c r="D33" s="99">
        <f t="shared" si="5"/>
        <v>32000</v>
      </c>
      <c r="E33" s="99">
        <f>E35+E41+E38</f>
        <v>34345</v>
      </c>
      <c r="F33" s="220">
        <f t="shared" si="5"/>
        <v>40400</v>
      </c>
      <c r="G33" s="99">
        <f t="shared" si="5"/>
        <v>40400</v>
      </c>
      <c r="H33" s="99">
        <f t="shared" si="5"/>
        <v>40400</v>
      </c>
    </row>
    <row r="34" spans="1:8" ht="13.5" customHeight="1">
      <c r="A34" s="104" t="s">
        <v>36</v>
      </c>
      <c r="B34" s="105"/>
      <c r="C34" s="105"/>
      <c r="D34" s="185"/>
      <c r="E34" s="151"/>
      <c r="F34" s="106"/>
      <c r="G34" s="107"/>
      <c r="H34" s="107"/>
    </row>
    <row r="35" spans="1:8" ht="13.5" customHeight="1">
      <c r="A35" s="2" t="s">
        <v>25</v>
      </c>
      <c r="B35" s="35">
        <v>30752</v>
      </c>
      <c r="C35" s="35">
        <v>35164</v>
      </c>
      <c r="D35" s="183">
        <v>25500</v>
      </c>
      <c r="E35" s="68">
        <v>25945</v>
      </c>
      <c r="F35" s="44">
        <v>31400</v>
      </c>
      <c r="G35" s="30">
        <v>31400</v>
      </c>
      <c r="H35" s="30">
        <v>31400</v>
      </c>
    </row>
    <row r="36" spans="1:8" s="1" customFormat="1" ht="13.5" customHeight="1">
      <c r="A36" s="2"/>
      <c r="B36" s="35"/>
      <c r="C36" s="35"/>
      <c r="D36" s="183"/>
      <c r="E36" s="68"/>
      <c r="F36" s="44"/>
      <c r="G36" s="30"/>
      <c r="H36" s="30"/>
    </row>
    <row r="37" spans="1:8" s="1" customFormat="1" ht="13.5" customHeight="1">
      <c r="A37" s="104" t="s">
        <v>88</v>
      </c>
      <c r="B37" s="105"/>
      <c r="C37" s="105"/>
      <c r="D37" s="185"/>
      <c r="E37" s="151"/>
      <c r="F37" s="106"/>
      <c r="G37" s="107"/>
      <c r="H37" s="107"/>
    </row>
    <row r="38" spans="1:8" s="1" customFormat="1" ht="13.5" customHeight="1">
      <c r="A38" s="59" t="s">
        <v>25</v>
      </c>
      <c r="B38" s="35">
        <v>92</v>
      </c>
      <c r="C38" s="35">
        <v>96</v>
      </c>
      <c r="D38" s="183">
        <v>0</v>
      </c>
      <c r="E38" s="68">
        <v>0</v>
      </c>
      <c r="F38" s="44">
        <v>0</v>
      </c>
      <c r="G38" s="30">
        <v>0</v>
      </c>
      <c r="H38" s="30">
        <v>0</v>
      </c>
    </row>
    <row r="39" spans="1:8" ht="13.5" customHeight="1">
      <c r="A39" s="2"/>
      <c r="B39" s="35"/>
      <c r="C39" s="35"/>
      <c r="D39" s="183"/>
      <c r="E39" s="68"/>
      <c r="F39" s="44"/>
      <c r="G39" s="30"/>
      <c r="H39" s="30"/>
    </row>
    <row r="40" spans="1:8" ht="13.5" customHeight="1">
      <c r="A40" s="100" t="s">
        <v>37</v>
      </c>
      <c r="B40" s="101"/>
      <c r="C40" s="101"/>
      <c r="D40" s="186"/>
      <c r="E40" s="152"/>
      <c r="F40" s="102"/>
      <c r="G40" s="103"/>
      <c r="H40" s="103"/>
    </row>
    <row r="41" spans="1:8" ht="13.5" customHeight="1">
      <c r="A41" s="2" t="s">
        <v>25</v>
      </c>
      <c r="B41" s="35">
        <v>6770</v>
      </c>
      <c r="C41" s="35">
        <v>6760</v>
      </c>
      <c r="D41" s="183">
        <v>6500</v>
      </c>
      <c r="E41" s="68">
        <v>8400</v>
      </c>
      <c r="F41" s="44">
        <v>9000</v>
      </c>
      <c r="G41" s="30">
        <v>9000</v>
      </c>
      <c r="H41" s="30">
        <v>9000</v>
      </c>
    </row>
    <row r="42" spans="1:8" ht="13.5" customHeight="1">
      <c r="A42" s="2"/>
      <c r="B42" s="35"/>
      <c r="C42" s="35"/>
      <c r="D42" s="183"/>
      <c r="E42" s="68"/>
      <c r="F42" s="44"/>
      <c r="G42" s="30"/>
      <c r="H42" s="30"/>
    </row>
    <row r="43" spans="1:8" ht="13.5" customHeight="1">
      <c r="A43" s="110" t="s">
        <v>38</v>
      </c>
      <c r="B43" s="111">
        <f>B45+B48+B51</f>
        <v>53436</v>
      </c>
      <c r="C43" s="111">
        <f aca="true" t="shared" si="6" ref="C43:H43">C45+C48+C51</f>
        <v>49314</v>
      </c>
      <c r="D43" s="111">
        <f t="shared" si="6"/>
        <v>53290</v>
      </c>
      <c r="E43" s="111">
        <f>E45+E48+E51</f>
        <v>64220</v>
      </c>
      <c r="F43" s="221">
        <f t="shared" si="6"/>
        <v>57150</v>
      </c>
      <c r="G43" s="111">
        <f t="shared" si="6"/>
        <v>57430</v>
      </c>
      <c r="H43" s="111">
        <f t="shared" si="6"/>
        <v>58940</v>
      </c>
    </row>
    <row r="44" spans="1:8" ht="13.5" customHeight="1">
      <c r="A44" s="116" t="s">
        <v>39</v>
      </c>
      <c r="B44" s="117"/>
      <c r="C44" s="117"/>
      <c r="D44" s="187"/>
      <c r="E44" s="153"/>
      <c r="F44" s="118"/>
      <c r="G44" s="119"/>
      <c r="H44" s="119"/>
    </row>
    <row r="45" spans="1:8" ht="13.5" customHeight="1">
      <c r="A45" s="2" t="s">
        <v>25</v>
      </c>
      <c r="B45" s="35">
        <v>19028</v>
      </c>
      <c r="C45" s="35">
        <v>19474</v>
      </c>
      <c r="D45" s="183">
        <v>22090</v>
      </c>
      <c r="E45" s="68">
        <v>27620</v>
      </c>
      <c r="F45" s="44">
        <v>27350</v>
      </c>
      <c r="G45" s="30">
        <v>27530</v>
      </c>
      <c r="H45" s="30">
        <v>28940</v>
      </c>
    </row>
    <row r="46" spans="1:8" ht="13.5" customHeight="1">
      <c r="A46" s="2"/>
      <c r="B46" s="35"/>
      <c r="C46" s="35"/>
      <c r="D46" s="183"/>
      <c r="E46" s="68"/>
      <c r="F46" s="44"/>
      <c r="G46" s="30"/>
      <c r="H46" s="30"/>
    </row>
    <row r="47" spans="1:8" ht="13.5" customHeight="1">
      <c r="A47" s="116" t="s">
        <v>40</v>
      </c>
      <c r="B47" s="117"/>
      <c r="C47" s="117"/>
      <c r="D47" s="187"/>
      <c r="E47" s="153"/>
      <c r="F47" s="118"/>
      <c r="G47" s="119"/>
      <c r="H47" s="119"/>
    </row>
    <row r="48" spans="1:8" ht="13.5" customHeight="1">
      <c r="A48" s="2" t="s">
        <v>25</v>
      </c>
      <c r="B48" s="35">
        <v>8802</v>
      </c>
      <c r="C48" s="35">
        <v>6118</v>
      </c>
      <c r="D48" s="47">
        <v>9700</v>
      </c>
      <c r="E48" s="35">
        <v>6100</v>
      </c>
      <c r="F48" s="61">
        <v>8300</v>
      </c>
      <c r="G48" s="35">
        <v>8400</v>
      </c>
      <c r="H48" s="35">
        <v>8500</v>
      </c>
    </row>
    <row r="49" spans="1:8" ht="13.5" customHeight="1">
      <c r="A49" s="2"/>
      <c r="B49" s="35"/>
      <c r="C49" s="35"/>
      <c r="D49" s="183"/>
      <c r="E49" s="68"/>
      <c r="F49" s="44"/>
      <c r="G49" s="30"/>
      <c r="H49" s="30"/>
    </row>
    <row r="50" spans="1:8" ht="13.5" customHeight="1">
      <c r="A50" s="112" t="s">
        <v>41</v>
      </c>
      <c r="B50" s="113"/>
      <c r="C50" s="113"/>
      <c r="D50" s="188"/>
      <c r="E50" s="154"/>
      <c r="F50" s="114"/>
      <c r="G50" s="115"/>
      <c r="H50" s="115"/>
    </row>
    <row r="51" spans="1:8" ht="13.5" customHeight="1">
      <c r="A51" s="2" t="s">
        <v>25</v>
      </c>
      <c r="B51" s="35">
        <v>25606</v>
      </c>
      <c r="C51" s="35">
        <v>23722</v>
      </c>
      <c r="D51" s="183">
        <v>21500</v>
      </c>
      <c r="E51" s="68">
        <v>30500</v>
      </c>
      <c r="F51" s="44">
        <v>21500</v>
      </c>
      <c r="G51" s="30">
        <v>21500</v>
      </c>
      <c r="H51" s="30">
        <v>21500</v>
      </c>
    </row>
    <row r="52" spans="1:8" ht="13.5" customHeight="1">
      <c r="A52" s="2"/>
      <c r="B52" s="35"/>
      <c r="C52" s="35"/>
      <c r="D52" s="183"/>
      <c r="E52" s="68"/>
      <c r="F52" s="44"/>
      <c r="G52" s="30"/>
      <c r="H52" s="30"/>
    </row>
    <row r="53" spans="1:8" ht="13.5" customHeight="1">
      <c r="A53" s="108" t="s">
        <v>42</v>
      </c>
      <c r="B53" s="109">
        <f>B55+B58+B61+B64</f>
        <v>18830</v>
      </c>
      <c r="C53" s="109">
        <f aca="true" t="shared" si="7" ref="C53:H53">C55+C58+C61+C64</f>
        <v>11652</v>
      </c>
      <c r="D53" s="109">
        <f t="shared" si="7"/>
        <v>20418</v>
      </c>
      <c r="E53" s="109">
        <f>E55+E58+E61+E64</f>
        <v>8430</v>
      </c>
      <c r="F53" s="222">
        <f t="shared" si="7"/>
        <v>17498</v>
      </c>
      <c r="G53" s="109">
        <f t="shared" si="7"/>
        <v>17638</v>
      </c>
      <c r="H53" s="109">
        <f t="shared" si="7"/>
        <v>17708</v>
      </c>
    </row>
    <row r="54" spans="1:8" ht="13.5" customHeight="1">
      <c r="A54" s="124" t="s">
        <v>43</v>
      </c>
      <c r="B54" s="125"/>
      <c r="C54" s="125"/>
      <c r="D54" s="189"/>
      <c r="E54" s="155"/>
      <c r="F54" s="126"/>
      <c r="G54" s="127"/>
      <c r="H54" s="127"/>
    </row>
    <row r="55" spans="1:8" ht="13.5" customHeight="1">
      <c r="A55" s="2" t="s">
        <v>25</v>
      </c>
      <c r="B55" s="35">
        <v>2004</v>
      </c>
      <c r="C55" s="35">
        <v>2212</v>
      </c>
      <c r="D55" s="183">
        <v>2800</v>
      </c>
      <c r="E55" s="68">
        <v>650</v>
      </c>
      <c r="F55" s="44">
        <v>1300</v>
      </c>
      <c r="G55" s="30">
        <v>1300</v>
      </c>
      <c r="H55" s="30">
        <v>1320</v>
      </c>
    </row>
    <row r="56" spans="1:8" ht="13.5" customHeight="1">
      <c r="A56" s="2"/>
      <c r="B56" s="35"/>
      <c r="C56" s="35"/>
      <c r="D56" s="183"/>
      <c r="E56" s="68"/>
      <c r="F56" s="44"/>
      <c r="G56" s="30"/>
      <c r="H56" s="30"/>
    </row>
    <row r="57" spans="1:8" ht="13.5" customHeight="1">
      <c r="A57" s="124" t="s">
        <v>44</v>
      </c>
      <c r="B57" s="125"/>
      <c r="C57" s="125"/>
      <c r="D57" s="189"/>
      <c r="E57" s="155"/>
      <c r="F57" s="126"/>
      <c r="G57" s="127"/>
      <c r="H57" s="127"/>
    </row>
    <row r="58" spans="1:8" ht="13.5" customHeight="1">
      <c r="A58" s="2" t="s">
        <v>25</v>
      </c>
      <c r="B58" s="35">
        <v>16364</v>
      </c>
      <c r="C58" s="35">
        <v>9296</v>
      </c>
      <c r="D58" s="183">
        <v>17218</v>
      </c>
      <c r="E58" s="68">
        <v>7630</v>
      </c>
      <c r="F58" s="44">
        <v>15798</v>
      </c>
      <c r="G58" s="30">
        <v>16038</v>
      </c>
      <c r="H58" s="30">
        <v>16188</v>
      </c>
    </row>
    <row r="59" spans="1:8" ht="13.5" customHeight="1">
      <c r="A59" s="2"/>
      <c r="B59" s="35"/>
      <c r="C59" s="35"/>
      <c r="D59" s="183"/>
      <c r="E59" s="68"/>
      <c r="F59" s="44"/>
      <c r="G59" s="30"/>
      <c r="H59" s="30"/>
    </row>
    <row r="60" spans="1:8" ht="13.5" customHeight="1">
      <c r="A60" s="124" t="s">
        <v>45</v>
      </c>
      <c r="B60" s="125"/>
      <c r="C60" s="125"/>
      <c r="D60" s="189"/>
      <c r="E60" s="155"/>
      <c r="F60" s="126"/>
      <c r="G60" s="127"/>
      <c r="H60" s="127"/>
    </row>
    <row r="61" spans="1:8" ht="13.5" customHeight="1">
      <c r="A61" s="2" t="s">
        <v>25</v>
      </c>
      <c r="B61" s="35">
        <v>368</v>
      </c>
      <c r="C61" s="35">
        <v>144</v>
      </c>
      <c r="D61" s="183">
        <v>300</v>
      </c>
      <c r="E61" s="68">
        <v>150</v>
      </c>
      <c r="F61" s="44">
        <v>300</v>
      </c>
      <c r="G61" s="30">
        <v>300</v>
      </c>
      <c r="H61" s="30">
        <v>200</v>
      </c>
    </row>
    <row r="62" spans="1:8" ht="13.5" customHeight="1">
      <c r="A62" s="2"/>
      <c r="B62" s="35"/>
      <c r="C62" s="35"/>
      <c r="D62" s="183"/>
      <c r="E62" s="68"/>
      <c r="F62" s="44"/>
      <c r="G62" s="30"/>
      <c r="H62" s="30"/>
    </row>
    <row r="63" spans="1:8" ht="13.5" customHeight="1">
      <c r="A63" s="120" t="s">
        <v>46</v>
      </c>
      <c r="B63" s="121"/>
      <c r="C63" s="121"/>
      <c r="D63" s="190"/>
      <c r="E63" s="156"/>
      <c r="F63" s="122"/>
      <c r="G63" s="123"/>
      <c r="H63" s="123"/>
    </row>
    <row r="64" spans="1:8" ht="13.5" customHeight="1">
      <c r="A64" s="2" t="s">
        <v>25</v>
      </c>
      <c r="B64" s="35">
        <v>94</v>
      </c>
      <c r="C64" s="35">
        <v>0</v>
      </c>
      <c r="D64" s="183">
        <v>100</v>
      </c>
      <c r="E64" s="68">
        <v>0</v>
      </c>
      <c r="F64" s="44">
        <v>100</v>
      </c>
      <c r="G64" s="30">
        <v>0</v>
      </c>
      <c r="H64" s="30">
        <v>0</v>
      </c>
    </row>
    <row r="65" spans="1:8" ht="13.5" customHeight="1">
      <c r="A65" s="2"/>
      <c r="B65" s="35"/>
      <c r="C65" s="35"/>
      <c r="D65" s="183"/>
      <c r="E65" s="68"/>
      <c r="F65" s="44"/>
      <c r="G65" s="30"/>
      <c r="H65" s="30"/>
    </row>
    <row r="66" spans="1:8" ht="13.5" customHeight="1">
      <c r="A66" s="128" t="s">
        <v>47</v>
      </c>
      <c r="B66" s="129">
        <f>B70+B74+B77+B80+B83</f>
        <v>274021</v>
      </c>
      <c r="C66" s="129">
        <f>C70+C74+C77+C80+C83</f>
        <v>327676</v>
      </c>
      <c r="D66" s="129">
        <f>D70+D74+D77+D80+D83</f>
        <v>298557</v>
      </c>
      <c r="E66" s="129">
        <f>E70+E74+E77+E80+E83</f>
        <v>173835</v>
      </c>
      <c r="F66" s="233">
        <f>F67+F72+F76+F79+F82</f>
        <v>319862</v>
      </c>
      <c r="G66" s="129">
        <f>G67+G72+G76+G79+G82</f>
        <v>320062</v>
      </c>
      <c r="H66" s="129">
        <f>H67+H72+H76+H79+H82</f>
        <v>320062</v>
      </c>
    </row>
    <row r="67" spans="1:8" ht="13.5" customHeight="1">
      <c r="A67" s="130" t="s">
        <v>48</v>
      </c>
      <c r="B67" s="131">
        <f>B70</f>
        <v>76343</v>
      </c>
      <c r="C67" s="131">
        <f aca="true" t="shared" si="8" ref="C67:H67">C70</f>
        <v>100006</v>
      </c>
      <c r="D67" s="131">
        <f t="shared" si="8"/>
        <v>97160</v>
      </c>
      <c r="E67" s="131">
        <f t="shared" si="8"/>
        <v>97160</v>
      </c>
      <c r="F67" s="223">
        <f t="shared" si="8"/>
        <v>97260</v>
      </c>
      <c r="G67" s="131">
        <f t="shared" si="8"/>
        <v>97360</v>
      </c>
      <c r="H67" s="131">
        <f t="shared" si="8"/>
        <v>97360</v>
      </c>
    </row>
    <row r="68" spans="1:8" ht="13.5" customHeight="1">
      <c r="A68" s="11" t="s">
        <v>49</v>
      </c>
      <c r="B68" s="35"/>
      <c r="C68" s="35"/>
      <c r="D68" s="183"/>
      <c r="E68" s="68"/>
      <c r="F68" s="44"/>
      <c r="G68" s="30"/>
      <c r="H68" s="30"/>
    </row>
    <row r="69" spans="1:8" ht="13.5" customHeight="1">
      <c r="A69" s="11" t="s">
        <v>67</v>
      </c>
      <c r="B69" s="35"/>
      <c r="C69" s="35"/>
      <c r="D69" s="183"/>
      <c r="E69" s="68"/>
      <c r="F69" s="44"/>
      <c r="G69" s="30"/>
      <c r="H69" s="30"/>
    </row>
    <row r="70" spans="1:8" ht="13.5" customHeight="1">
      <c r="A70" s="2" t="s">
        <v>25</v>
      </c>
      <c r="B70" s="35">
        <v>76343</v>
      </c>
      <c r="C70" s="35">
        <v>100006</v>
      </c>
      <c r="D70" s="47">
        <v>97160</v>
      </c>
      <c r="E70" s="47">
        <v>97160</v>
      </c>
      <c r="F70" s="61">
        <v>97260</v>
      </c>
      <c r="G70" s="47">
        <v>97360</v>
      </c>
      <c r="H70" s="47">
        <v>97360</v>
      </c>
    </row>
    <row r="71" spans="1:8" ht="13.5" customHeight="1">
      <c r="A71" s="2"/>
      <c r="B71" s="35"/>
      <c r="C71" s="35"/>
      <c r="D71" s="183"/>
      <c r="E71" s="68"/>
      <c r="F71" s="44"/>
      <c r="G71" s="30"/>
      <c r="H71" s="30"/>
    </row>
    <row r="72" spans="1:8" ht="13.5" customHeight="1">
      <c r="A72" s="130" t="s">
        <v>50</v>
      </c>
      <c r="B72" s="131">
        <f>B74</f>
        <v>130789</v>
      </c>
      <c r="C72" s="131">
        <f>C74</f>
        <v>160758</v>
      </c>
      <c r="D72" s="131">
        <f>D74</f>
        <v>145276</v>
      </c>
      <c r="E72" s="131">
        <f>1854+D72</f>
        <v>147130</v>
      </c>
      <c r="F72" s="223">
        <f>F74</f>
        <v>147276</v>
      </c>
      <c r="G72" s="131">
        <f>G74</f>
        <v>147276</v>
      </c>
      <c r="H72" s="131">
        <f>H74</f>
        <v>147276</v>
      </c>
    </row>
    <row r="73" spans="1:8" ht="13.5" customHeight="1">
      <c r="A73" s="11" t="s">
        <v>68</v>
      </c>
      <c r="B73" s="35"/>
      <c r="C73" s="35"/>
      <c r="D73" s="183"/>
      <c r="E73" s="68"/>
      <c r="F73" s="44"/>
      <c r="G73" s="30"/>
      <c r="H73" s="30"/>
    </row>
    <row r="74" spans="1:8" ht="13.5" customHeight="1">
      <c r="A74" s="2" t="s">
        <v>25</v>
      </c>
      <c r="B74" s="35">
        <v>130789</v>
      </c>
      <c r="C74" s="35">
        <v>160758</v>
      </c>
      <c r="D74" s="47">
        <v>145276</v>
      </c>
      <c r="E74" s="47">
        <v>1854</v>
      </c>
      <c r="F74" s="61">
        <v>147276</v>
      </c>
      <c r="G74" s="47">
        <v>147276</v>
      </c>
      <c r="H74" s="47">
        <v>147276</v>
      </c>
    </row>
    <row r="75" spans="1:8" ht="13.5" customHeight="1">
      <c r="A75" s="2"/>
      <c r="B75" s="35"/>
      <c r="C75" s="35"/>
      <c r="D75" s="183"/>
      <c r="E75" s="68"/>
      <c r="F75" s="44"/>
      <c r="G75" s="30"/>
      <c r="H75" s="30"/>
    </row>
    <row r="76" spans="1:8" ht="13.5" customHeight="1">
      <c r="A76" s="130" t="s">
        <v>51</v>
      </c>
      <c r="B76" s="131">
        <f>B77</f>
        <v>1990</v>
      </c>
      <c r="C76" s="131">
        <f>C77</f>
        <v>10453</v>
      </c>
      <c r="D76" s="131">
        <f>D77</f>
        <v>2000</v>
      </c>
      <c r="E76" s="131">
        <v>600</v>
      </c>
      <c r="F76" s="223">
        <f>F77</f>
        <v>1000</v>
      </c>
      <c r="G76" s="232">
        <f>G77</f>
        <v>1000</v>
      </c>
      <c r="H76" s="232">
        <f>H77</f>
        <v>1000</v>
      </c>
    </row>
    <row r="77" spans="1:8" ht="13.5" customHeight="1">
      <c r="A77" s="2" t="s">
        <v>25</v>
      </c>
      <c r="B77" s="35">
        <v>1990</v>
      </c>
      <c r="C77" s="35">
        <v>10453</v>
      </c>
      <c r="D77" s="183">
        <v>2000</v>
      </c>
      <c r="E77" s="68">
        <v>600</v>
      </c>
      <c r="F77" s="44">
        <v>1000</v>
      </c>
      <c r="G77" s="30">
        <v>1000</v>
      </c>
      <c r="H77" s="30">
        <v>1000</v>
      </c>
    </row>
    <row r="78" spans="1:8" ht="13.5" customHeight="1">
      <c r="A78" s="2"/>
      <c r="B78" s="35"/>
      <c r="C78" s="35"/>
      <c r="D78" s="183"/>
      <c r="E78" s="68"/>
      <c r="F78" s="44"/>
      <c r="G78" s="30"/>
      <c r="H78" s="30"/>
    </row>
    <row r="79" spans="1:8" ht="13.5" customHeight="1">
      <c r="A79" s="130" t="s">
        <v>52</v>
      </c>
      <c r="B79" s="131">
        <f aca="true" t="shared" si="9" ref="B79:H79">B80</f>
        <v>14179</v>
      </c>
      <c r="C79" s="131">
        <f t="shared" si="9"/>
        <v>0</v>
      </c>
      <c r="D79" s="131">
        <f t="shared" si="9"/>
        <v>13911</v>
      </c>
      <c r="E79" s="131">
        <f t="shared" si="9"/>
        <v>13911</v>
      </c>
      <c r="F79" s="223">
        <f t="shared" si="9"/>
        <v>13911</v>
      </c>
      <c r="G79" s="131">
        <f t="shared" si="9"/>
        <v>13911</v>
      </c>
      <c r="H79" s="131">
        <f t="shared" si="9"/>
        <v>13911</v>
      </c>
    </row>
    <row r="80" spans="1:8" ht="13.5" customHeight="1">
      <c r="A80" s="2" t="s">
        <v>25</v>
      </c>
      <c r="B80" s="35">
        <v>14179</v>
      </c>
      <c r="C80" s="35"/>
      <c r="D80" s="183">
        <v>13911</v>
      </c>
      <c r="E80" s="183">
        <v>13911</v>
      </c>
      <c r="F80" s="44">
        <v>13911</v>
      </c>
      <c r="G80" s="183">
        <v>13911</v>
      </c>
      <c r="H80" s="183">
        <v>13911</v>
      </c>
    </row>
    <row r="81" spans="1:8" ht="13.5" customHeight="1">
      <c r="A81" s="2"/>
      <c r="B81" s="35"/>
      <c r="C81" s="35"/>
      <c r="D81" s="183"/>
      <c r="E81" s="68"/>
      <c r="F81" s="44"/>
      <c r="G81" s="30"/>
      <c r="H81" s="30"/>
    </row>
    <row r="82" spans="1:8" ht="13.5" customHeight="1">
      <c r="A82" s="132" t="s">
        <v>91</v>
      </c>
      <c r="B82" s="133">
        <f aca="true" t="shared" si="10" ref="B82:H82">B83</f>
        <v>50720</v>
      </c>
      <c r="C82" s="133">
        <f t="shared" si="10"/>
        <v>56459</v>
      </c>
      <c r="D82" s="133">
        <f t="shared" si="10"/>
        <v>40210</v>
      </c>
      <c r="E82" s="133">
        <f t="shared" si="10"/>
        <v>60310</v>
      </c>
      <c r="F82" s="224">
        <f t="shared" si="10"/>
        <v>60415</v>
      </c>
      <c r="G82" s="231">
        <f t="shared" si="10"/>
        <v>60515</v>
      </c>
      <c r="H82" s="231">
        <f t="shared" si="10"/>
        <v>60515</v>
      </c>
    </row>
    <row r="83" spans="1:8" ht="13.5" customHeight="1">
      <c r="A83" s="2" t="s">
        <v>25</v>
      </c>
      <c r="B83" s="35">
        <v>50720</v>
      </c>
      <c r="C83" s="35">
        <v>56459</v>
      </c>
      <c r="D83" s="191">
        <v>40210</v>
      </c>
      <c r="E83" s="191">
        <v>60310</v>
      </c>
      <c r="F83" s="45">
        <v>60415</v>
      </c>
      <c r="G83" s="191">
        <v>60515</v>
      </c>
      <c r="H83" s="191">
        <v>60515</v>
      </c>
    </row>
    <row r="84" spans="1:8" ht="13.5" customHeight="1">
      <c r="A84" s="2"/>
      <c r="B84" s="35"/>
      <c r="C84" s="35"/>
      <c r="D84" s="191"/>
      <c r="E84" s="68"/>
      <c r="F84" s="45"/>
      <c r="G84" s="46"/>
      <c r="H84" s="46"/>
    </row>
    <row r="85" spans="1:8" ht="13.5" customHeight="1">
      <c r="A85" s="86" t="s">
        <v>53</v>
      </c>
      <c r="B85" s="87">
        <f>B87+B95+B93+B90</f>
        <v>39295</v>
      </c>
      <c r="C85" s="87">
        <f aca="true" t="shared" si="11" ref="C85:H85">C87+C95+C93+C90</f>
        <v>31948</v>
      </c>
      <c r="D85" s="87">
        <f t="shared" si="11"/>
        <v>31480</v>
      </c>
      <c r="E85" s="87">
        <f>E87+E95+E93+E90</f>
        <v>32800</v>
      </c>
      <c r="F85" s="225">
        <f t="shared" si="11"/>
        <v>36070</v>
      </c>
      <c r="G85" s="87">
        <f t="shared" si="11"/>
        <v>35280</v>
      </c>
      <c r="H85" s="87">
        <f t="shared" si="11"/>
        <v>35530</v>
      </c>
    </row>
    <row r="86" spans="1:8" ht="13.5" customHeight="1">
      <c r="A86" s="134" t="s">
        <v>54</v>
      </c>
      <c r="B86" s="135"/>
      <c r="C86" s="135"/>
      <c r="D86" s="192"/>
      <c r="E86" s="157"/>
      <c r="F86" s="136"/>
      <c r="G86" s="137"/>
      <c r="H86" s="137"/>
    </row>
    <row r="87" spans="1:8" ht="13.5" customHeight="1">
      <c r="A87" s="2" t="s">
        <v>25</v>
      </c>
      <c r="B87" s="35">
        <v>655</v>
      </c>
      <c r="C87" s="35">
        <v>352</v>
      </c>
      <c r="D87" s="183">
        <v>500</v>
      </c>
      <c r="E87" s="68">
        <v>4600</v>
      </c>
      <c r="F87" s="44">
        <v>6090</v>
      </c>
      <c r="G87" s="30">
        <v>6100</v>
      </c>
      <c r="H87" s="30">
        <v>6350</v>
      </c>
    </row>
    <row r="88" spans="1:8" s="1" customFormat="1" ht="13.5" customHeight="1">
      <c r="A88" s="2"/>
      <c r="B88" s="35"/>
      <c r="C88" s="35"/>
      <c r="D88" s="183"/>
      <c r="E88" s="68"/>
      <c r="F88" s="44"/>
      <c r="G88" s="30"/>
      <c r="H88" s="30"/>
    </row>
    <row r="89" spans="1:8" s="1" customFormat="1" ht="13.5" customHeight="1">
      <c r="A89" s="134" t="s">
        <v>89</v>
      </c>
      <c r="B89" s="135"/>
      <c r="C89" s="135"/>
      <c r="D89" s="192"/>
      <c r="E89" s="157"/>
      <c r="F89" s="136"/>
      <c r="G89" s="137"/>
      <c r="H89" s="137"/>
    </row>
    <row r="90" spans="1:8" s="1" customFormat="1" ht="13.5" customHeight="1">
      <c r="A90" s="2" t="s">
        <v>25</v>
      </c>
      <c r="B90" s="35">
        <v>1120</v>
      </c>
      <c r="C90" s="35">
        <v>0</v>
      </c>
      <c r="D90" s="183">
        <v>800</v>
      </c>
      <c r="E90" s="68">
        <v>0</v>
      </c>
      <c r="F90" s="44">
        <v>800</v>
      </c>
      <c r="G90" s="30">
        <v>0</v>
      </c>
      <c r="H90" s="30">
        <v>0</v>
      </c>
    </row>
    <row r="91" spans="1:8" s="1" customFormat="1" ht="13.5" customHeight="1">
      <c r="A91" s="2"/>
      <c r="B91" s="35"/>
      <c r="C91" s="35"/>
      <c r="D91" s="183"/>
      <c r="E91" s="68"/>
      <c r="F91" s="44"/>
      <c r="G91" s="30"/>
      <c r="H91" s="30"/>
    </row>
    <row r="92" spans="1:8" s="1" customFormat="1" ht="13.5" customHeight="1">
      <c r="A92" s="134" t="s">
        <v>103</v>
      </c>
      <c r="B92" s="135"/>
      <c r="C92" s="135"/>
      <c r="D92" s="192"/>
      <c r="E92" s="157"/>
      <c r="F92" s="136"/>
      <c r="G92" s="137"/>
      <c r="H92" s="137"/>
    </row>
    <row r="93" spans="1:8" ht="13.5" customHeight="1">
      <c r="A93" s="4" t="s">
        <v>25</v>
      </c>
      <c r="B93" s="35">
        <v>37340</v>
      </c>
      <c r="C93" s="35">
        <v>31416</v>
      </c>
      <c r="D93" s="183">
        <v>30000</v>
      </c>
      <c r="E93" s="68">
        <v>28020</v>
      </c>
      <c r="F93" s="44">
        <v>29000</v>
      </c>
      <c r="G93" s="30">
        <v>29000</v>
      </c>
      <c r="H93" s="30">
        <v>29000</v>
      </c>
    </row>
    <row r="94" spans="1:8" ht="13.5" customHeight="1">
      <c r="A94" s="75" t="s">
        <v>55</v>
      </c>
      <c r="B94" s="76"/>
      <c r="C94" s="76"/>
      <c r="D94" s="139"/>
      <c r="E94" s="139"/>
      <c r="F94" s="138"/>
      <c r="G94" s="140"/>
      <c r="H94" s="140"/>
    </row>
    <row r="95" spans="1:8" ht="13.5" customHeight="1" thickBot="1">
      <c r="A95" s="21" t="s">
        <v>25</v>
      </c>
      <c r="B95" s="48">
        <v>180</v>
      </c>
      <c r="C95" s="48">
        <v>180</v>
      </c>
      <c r="D95" s="49">
        <v>180</v>
      </c>
      <c r="E95" s="49">
        <v>180</v>
      </c>
      <c r="F95" s="50">
        <v>180</v>
      </c>
      <c r="G95" s="51">
        <v>180</v>
      </c>
      <c r="H95" s="51">
        <v>180</v>
      </c>
    </row>
    <row r="96" spans="1:8" ht="15" customHeight="1" thickBot="1">
      <c r="A96" s="71" t="s">
        <v>56</v>
      </c>
      <c r="B96" s="43">
        <f aca="true" t="shared" si="12" ref="B96:H96">B97+B102+B106+B104+B113+B99+B110</f>
        <v>28993</v>
      </c>
      <c r="C96" s="43">
        <f t="shared" si="12"/>
        <v>41413</v>
      </c>
      <c r="D96" s="43">
        <f t="shared" si="12"/>
        <v>138455</v>
      </c>
      <c r="E96" s="43">
        <f t="shared" si="12"/>
        <v>84066</v>
      </c>
      <c r="F96" s="215">
        <f t="shared" si="12"/>
        <v>201254</v>
      </c>
      <c r="G96" s="43">
        <f t="shared" si="12"/>
        <v>15000</v>
      </c>
      <c r="H96" s="43">
        <f t="shared" si="12"/>
        <v>0</v>
      </c>
    </row>
    <row r="97" spans="1:8" ht="13.5" customHeight="1">
      <c r="A97" s="73" t="s">
        <v>24</v>
      </c>
      <c r="B97" s="74">
        <f>B98</f>
        <v>400</v>
      </c>
      <c r="C97" s="74">
        <f aca="true" t="shared" si="13" ref="C97:H97">C98</f>
        <v>5895</v>
      </c>
      <c r="D97" s="74">
        <f t="shared" si="13"/>
        <v>47200</v>
      </c>
      <c r="E97" s="74">
        <f t="shared" si="13"/>
        <v>20900</v>
      </c>
      <c r="F97" s="216">
        <f t="shared" si="13"/>
        <v>5000</v>
      </c>
      <c r="G97" s="74">
        <f t="shared" si="13"/>
        <v>0</v>
      </c>
      <c r="H97" s="74">
        <f t="shared" si="13"/>
        <v>0</v>
      </c>
    </row>
    <row r="98" spans="1:8" ht="13.5" customHeight="1">
      <c r="A98" s="23" t="s">
        <v>66</v>
      </c>
      <c r="B98" s="35">
        <v>400</v>
      </c>
      <c r="C98" s="35">
        <v>5895</v>
      </c>
      <c r="D98" s="183">
        <v>47200</v>
      </c>
      <c r="E98" s="68">
        <v>20900</v>
      </c>
      <c r="F98" s="44">
        <v>5000</v>
      </c>
      <c r="G98" s="30">
        <v>0</v>
      </c>
      <c r="H98" s="30">
        <v>0</v>
      </c>
    </row>
    <row r="99" spans="1:8" s="1" customFormat="1" ht="13.5" customHeight="1">
      <c r="A99" s="88" t="s">
        <v>31</v>
      </c>
      <c r="B99" s="169">
        <f>B100</f>
        <v>0</v>
      </c>
      <c r="C99" s="89">
        <f aca="true" t="shared" si="14" ref="C99:H99">C100</f>
        <v>3362</v>
      </c>
      <c r="D99" s="89">
        <f t="shared" si="14"/>
        <v>51255</v>
      </c>
      <c r="E99" s="89">
        <f t="shared" si="14"/>
        <v>0</v>
      </c>
      <c r="F99" s="218">
        <f t="shared" si="14"/>
        <v>91254</v>
      </c>
      <c r="G99" s="89">
        <f t="shared" si="14"/>
        <v>0</v>
      </c>
      <c r="H99" s="89">
        <f t="shared" si="14"/>
        <v>0</v>
      </c>
    </row>
    <row r="100" spans="1:8" s="1" customFormat="1" ht="13.5" customHeight="1">
      <c r="A100" s="168" t="s">
        <v>32</v>
      </c>
      <c r="B100" s="168">
        <v>0</v>
      </c>
      <c r="C100" s="207">
        <v>3362</v>
      </c>
      <c r="D100" s="193">
        <v>51255</v>
      </c>
      <c r="E100" s="168">
        <v>0</v>
      </c>
      <c r="F100" s="176">
        <v>91254</v>
      </c>
      <c r="G100" s="168">
        <v>0</v>
      </c>
      <c r="H100" s="168">
        <v>0</v>
      </c>
    </row>
    <row r="101" spans="3:8" ht="13.5" customHeight="1">
      <c r="C101" s="1"/>
      <c r="F101" s="177"/>
      <c r="H101" s="1"/>
    </row>
    <row r="102" spans="1:8" ht="13.5" customHeight="1">
      <c r="A102" s="92" t="s">
        <v>33</v>
      </c>
      <c r="B102" s="93">
        <f>B103</f>
        <v>17713</v>
      </c>
      <c r="C102" s="93">
        <f aca="true" t="shared" si="15" ref="C102:H102">C103</f>
        <v>12086</v>
      </c>
      <c r="D102" s="93">
        <f t="shared" si="15"/>
        <v>40000</v>
      </c>
      <c r="E102" s="93">
        <f t="shared" si="15"/>
        <v>4370</v>
      </c>
      <c r="F102" s="219">
        <f t="shared" si="15"/>
        <v>50000</v>
      </c>
      <c r="G102" s="93">
        <f t="shared" si="15"/>
        <v>0</v>
      </c>
      <c r="H102" s="93">
        <f t="shared" si="15"/>
        <v>0</v>
      </c>
    </row>
    <row r="103" spans="1:8" ht="13.5" customHeight="1">
      <c r="A103" s="16" t="s">
        <v>34</v>
      </c>
      <c r="B103" s="35">
        <v>17713</v>
      </c>
      <c r="C103" s="35">
        <v>12086</v>
      </c>
      <c r="D103" s="183">
        <v>40000</v>
      </c>
      <c r="E103" s="68">
        <v>4370</v>
      </c>
      <c r="F103" s="44">
        <v>50000</v>
      </c>
      <c r="G103" s="30">
        <v>0</v>
      </c>
      <c r="H103" s="30">
        <v>0</v>
      </c>
    </row>
    <row r="104" spans="1:8" s="1" customFormat="1" ht="13.5" customHeight="1">
      <c r="A104" s="98" t="s">
        <v>35</v>
      </c>
      <c r="B104" s="141">
        <f>B105</f>
        <v>8508</v>
      </c>
      <c r="C104" s="141">
        <f aca="true" t="shared" si="16" ref="C104:H104">C105</f>
        <v>2036</v>
      </c>
      <c r="D104" s="141">
        <f t="shared" si="16"/>
        <v>0</v>
      </c>
      <c r="E104" s="141">
        <f t="shared" si="16"/>
        <v>0</v>
      </c>
      <c r="F104" s="226">
        <f t="shared" si="16"/>
        <v>0</v>
      </c>
      <c r="G104" s="141">
        <f t="shared" si="16"/>
        <v>0</v>
      </c>
      <c r="H104" s="141">
        <f t="shared" si="16"/>
        <v>0</v>
      </c>
    </row>
    <row r="105" spans="1:8" s="164" customFormat="1" ht="13.5" customHeight="1">
      <c r="A105" s="16" t="s">
        <v>104</v>
      </c>
      <c r="B105" s="162">
        <v>8508</v>
      </c>
      <c r="C105" s="162">
        <v>2036</v>
      </c>
      <c r="D105" s="148">
        <v>0</v>
      </c>
      <c r="E105" s="148">
        <v>0</v>
      </c>
      <c r="F105" s="163">
        <v>0</v>
      </c>
      <c r="G105" s="46">
        <v>0</v>
      </c>
      <c r="H105" s="46">
        <v>0</v>
      </c>
    </row>
    <row r="106" spans="1:8" ht="13.5" customHeight="1">
      <c r="A106" s="110" t="s">
        <v>38</v>
      </c>
      <c r="B106" s="142">
        <f>B109+B108</f>
        <v>0</v>
      </c>
      <c r="C106" s="142">
        <f aca="true" t="shared" si="17" ref="C106:H106">C109+C108+C107</f>
        <v>16654</v>
      </c>
      <c r="D106" s="142">
        <f t="shared" si="17"/>
        <v>0</v>
      </c>
      <c r="E106" s="142">
        <f t="shared" si="17"/>
        <v>54376</v>
      </c>
      <c r="F106" s="227">
        <f t="shared" si="17"/>
        <v>15000</v>
      </c>
      <c r="G106" s="142">
        <f t="shared" si="17"/>
        <v>15000</v>
      </c>
      <c r="H106" s="142">
        <f t="shared" si="17"/>
        <v>0</v>
      </c>
    </row>
    <row r="107" spans="1:8" s="1" customFormat="1" ht="13.5" customHeight="1">
      <c r="A107" s="11" t="s">
        <v>114</v>
      </c>
      <c r="B107" s="11"/>
      <c r="C107" s="11"/>
      <c r="D107" s="11"/>
      <c r="E107" s="11">
        <v>47030</v>
      </c>
      <c r="F107" s="228">
        <v>0</v>
      </c>
      <c r="G107" s="11">
        <v>0</v>
      </c>
      <c r="H107" s="11">
        <v>0</v>
      </c>
    </row>
    <row r="108" spans="1:8" s="1" customFormat="1" ht="13.5" customHeight="1">
      <c r="A108" s="11" t="s">
        <v>105</v>
      </c>
      <c r="B108" s="11">
        <v>0</v>
      </c>
      <c r="C108" s="208">
        <v>16654</v>
      </c>
      <c r="D108" s="194">
        <v>0</v>
      </c>
      <c r="E108" s="11">
        <v>7346</v>
      </c>
      <c r="F108" s="171">
        <v>0</v>
      </c>
      <c r="G108" s="11">
        <v>0</v>
      </c>
      <c r="H108" s="11">
        <v>0</v>
      </c>
    </row>
    <row r="109" spans="1:8" s="1" customFormat="1" ht="13.5" customHeight="1">
      <c r="A109" s="11" t="s">
        <v>40</v>
      </c>
      <c r="B109" s="35">
        <v>0</v>
      </c>
      <c r="C109" s="35"/>
      <c r="D109" s="183">
        <v>0</v>
      </c>
      <c r="E109" s="68">
        <v>0</v>
      </c>
      <c r="F109" s="44">
        <v>15000</v>
      </c>
      <c r="G109" s="30">
        <v>15000</v>
      </c>
      <c r="H109" s="30">
        <v>0</v>
      </c>
    </row>
    <row r="110" spans="1:8" s="1" customFormat="1" ht="13.5" customHeight="1">
      <c r="A110" s="173" t="s">
        <v>107</v>
      </c>
      <c r="B110" s="174">
        <f>B111+B112</f>
        <v>0</v>
      </c>
      <c r="C110" s="174">
        <f aca="true" t="shared" si="18" ref="C110:H110">C111+C112</f>
        <v>1380</v>
      </c>
      <c r="D110" s="174">
        <f t="shared" si="18"/>
        <v>0</v>
      </c>
      <c r="E110" s="174">
        <f t="shared" si="18"/>
        <v>4420</v>
      </c>
      <c r="F110" s="229">
        <f t="shared" si="18"/>
        <v>40000</v>
      </c>
      <c r="G110" s="174">
        <f t="shared" si="18"/>
        <v>0</v>
      </c>
      <c r="H110" s="174">
        <f t="shared" si="18"/>
        <v>0</v>
      </c>
    </row>
    <row r="111" spans="1:8" s="1" customFormat="1" ht="13.5" customHeight="1">
      <c r="A111" s="11" t="s">
        <v>108</v>
      </c>
      <c r="B111" s="35">
        <v>0</v>
      </c>
      <c r="C111" s="35">
        <v>1380</v>
      </c>
      <c r="D111" s="183">
        <v>0</v>
      </c>
      <c r="E111" s="68">
        <v>0</v>
      </c>
      <c r="F111" s="44">
        <v>40000</v>
      </c>
      <c r="G111" s="30">
        <v>0</v>
      </c>
      <c r="H111" s="30">
        <v>0</v>
      </c>
    </row>
    <row r="112" spans="1:8" s="1" customFormat="1" ht="13.5" customHeight="1">
      <c r="A112" s="214" t="s">
        <v>113</v>
      </c>
      <c r="B112" s="35">
        <v>0</v>
      </c>
      <c r="C112" s="35">
        <v>0</v>
      </c>
      <c r="D112" s="183">
        <v>0</v>
      </c>
      <c r="E112" s="68">
        <v>4420</v>
      </c>
      <c r="F112" s="44">
        <v>0</v>
      </c>
      <c r="G112" s="30">
        <v>0</v>
      </c>
      <c r="H112" s="30">
        <v>0</v>
      </c>
    </row>
    <row r="113" spans="1:8" s="1" customFormat="1" ht="13.5" customHeight="1">
      <c r="A113" s="86" t="s">
        <v>53</v>
      </c>
      <c r="B113" s="87">
        <f>B114</f>
        <v>2372</v>
      </c>
      <c r="C113" s="87">
        <f aca="true" t="shared" si="19" ref="C113:H113">C114</f>
        <v>0</v>
      </c>
      <c r="D113" s="87">
        <f t="shared" si="19"/>
        <v>0</v>
      </c>
      <c r="E113" s="87">
        <f t="shared" si="19"/>
        <v>0</v>
      </c>
      <c r="F113" s="225">
        <f>F114</f>
        <v>0</v>
      </c>
      <c r="G113" s="87">
        <f t="shared" si="19"/>
        <v>0</v>
      </c>
      <c r="H113" s="87">
        <f t="shared" si="19"/>
        <v>0</v>
      </c>
    </row>
    <row r="114" spans="1:8" s="1" customFormat="1" ht="13.5" customHeight="1">
      <c r="A114" s="172" t="s">
        <v>106</v>
      </c>
      <c r="B114" s="165">
        <v>2372</v>
      </c>
      <c r="C114" s="165">
        <v>0</v>
      </c>
      <c r="D114" s="166">
        <v>0</v>
      </c>
      <c r="E114" s="166"/>
      <c r="F114" s="167"/>
      <c r="G114" s="166">
        <v>0</v>
      </c>
      <c r="H114" s="166"/>
    </row>
    <row r="115" spans="1:8" ht="15" customHeight="1" thickBot="1">
      <c r="A115" s="72" t="s">
        <v>57</v>
      </c>
      <c r="B115" s="60">
        <f>B116</f>
        <v>77573</v>
      </c>
      <c r="C115" s="60"/>
      <c r="D115" s="195">
        <f>D116</f>
        <v>72615</v>
      </c>
      <c r="E115" s="195">
        <f>E116</f>
        <v>176566</v>
      </c>
      <c r="F115" s="170">
        <f>F116</f>
        <v>78016</v>
      </c>
      <c r="G115" s="195">
        <f>G116</f>
        <v>67405</v>
      </c>
      <c r="H115" s="195">
        <f>H116</f>
        <v>64000</v>
      </c>
    </row>
    <row r="116" spans="1:8" ht="13.5" customHeight="1">
      <c r="A116" s="73" t="s">
        <v>24</v>
      </c>
      <c r="B116" s="74">
        <f>B117+B118</f>
        <v>77573</v>
      </c>
      <c r="C116" s="74">
        <f aca="true" t="shared" si="20" ref="C116:H116">C117+C118</f>
        <v>77291</v>
      </c>
      <c r="D116" s="74">
        <f t="shared" si="20"/>
        <v>72615</v>
      </c>
      <c r="E116" s="74">
        <f t="shared" si="20"/>
        <v>176566</v>
      </c>
      <c r="F116" s="216">
        <f t="shared" si="20"/>
        <v>78016</v>
      </c>
      <c r="G116" s="74">
        <f t="shared" si="20"/>
        <v>67405</v>
      </c>
      <c r="H116" s="74">
        <f t="shared" si="20"/>
        <v>64000</v>
      </c>
    </row>
    <row r="117" spans="1:8" ht="13.5" customHeight="1">
      <c r="A117" s="11" t="s">
        <v>90</v>
      </c>
      <c r="B117" s="35">
        <v>1821</v>
      </c>
      <c r="C117" s="35">
        <v>1791</v>
      </c>
      <c r="D117" s="183">
        <v>599</v>
      </c>
      <c r="E117" s="68">
        <v>600</v>
      </c>
      <c r="F117" s="44">
        <v>0</v>
      </c>
      <c r="G117" s="30">
        <v>0</v>
      </c>
      <c r="H117" s="30">
        <v>0</v>
      </c>
    </row>
    <row r="118" spans="1:8" ht="13.5" customHeight="1">
      <c r="A118" s="11" t="s">
        <v>30</v>
      </c>
      <c r="B118" s="35">
        <v>75752</v>
      </c>
      <c r="C118" s="35">
        <v>75500</v>
      </c>
      <c r="D118" s="183">
        <v>72016</v>
      </c>
      <c r="E118" s="68">
        <v>175966</v>
      </c>
      <c r="F118" s="44">
        <v>78016</v>
      </c>
      <c r="G118" s="30">
        <v>67405</v>
      </c>
      <c r="H118" s="30">
        <v>64000</v>
      </c>
    </row>
    <row r="119" spans="1:8" ht="13.5" customHeight="1">
      <c r="A119" s="2"/>
      <c r="B119" s="35"/>
      <c r="C119" s="35"/>
      <c r="D119" s="183"/>
      <c r="E119" s="68"/>
      <c r="F119" s="44"/>
      <c r="G119" s="30"/>
      <c r="H119" s="30"/>
    </row>
    <row r="120" spans="1:8" ht="13.5" customHeight="1">
      <c r="A120" s="5" t="s">
        <v>58</v>
      </c>
      <c r="B120" s="39">
        <f aca="true" t="shared" si="21" ref="B120:H120">B115+B96+B4</f>
        <v>704115</v>
      </c>
      <c r="C120" s="39">
        <f t="shared" si="21"/>
        <v>673499</v>
      </c>
      <c r="D120" s="39">
        <f t="shared" si="21"/>
        <v>813659</v>
      </c>
      <c r="E120" s="39">
        <f t="shared" si="21"/>
        <v>760394</v>
      </c>
      <c r="F120" s="230">
        <f t="shared" si="21"/>
        <v>931262</v>
      </c>
      <c r="G120" s="39">
        <f t="shared" si="21"/>
        <v>736492</v>
      </c>
      <c r="H120" s="39">
        <f t="shared" si="21"/>
        <v>719607</v>
      </c>
    </row>
    <row r="121" ht="15">
      <c r="E121" s="24"/>
    </row>
  </sheetData>
  <sheetProtection/>
  <mergeCells count="3">
    <mergeCell ref="A2:A3"/>
    <mergeCell ref="D2:E2"/>
    <mergeCell ref="A1:H1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4.7109375" style="0" bestFit="1" customWidth="1"/>
    <col min="2" max="2" width="12.8515625" style="0" bestFit="1" customWidth="1"/>
  </cols>
  <sheetData>
    <row r="1" spans="1:2" ht="15">
      <c r="A1" s="244" t="s">
        <v>69</v>
      </c>
      <c r="B1" s="244"/>
    </row>
    <row r="2" spans="1:2" ht="15.75">
      <c r="A2" s="52" t="s">
        <v>3</v>
      </c>
      <c r="B2" s="53">
        <f>Príjmy!F4</f>
        <v>738672</v>
      </c>
    </row>
    <row r="3" spans="1:2" ht="15.75">
      <c r="A3" s="52" t="s">
        <v>70</v>
      </c>
      <c r="B3" s="53">
        <f>Výdavky!F4</f>
        <v>651992</v>
      </c>
    </row>
    <row r="4" spans="1:2" s="1" customFormat="1" ht="15.75">
      <c r="A4" s="54" t="s">
        <v>74</v>
      </c>
      <c r="B4" s="55">
        <f>B2-B3</f>
        <v>86680</v>
      </c>
    </row>
    <row r="5" spans="1:2" ht="15.75">
      <c r="A5" s="52" t="s">
        <v>14</v>
      </c>
      <c r="B5" s="53">
        <f>Príjmy!F23</f>
        <v>0</v>
      </c>
    </row>
    <row r="6" spans="1:2" ht="15.75">
      <c r="A6" s="52" t="s">
        <v>71</v>
      </c>
      <c r="B6" s="53">
        <f>Výdavky!F96</f>
        <v>201254</v>
      </c>
    </row>
    <row r="7" spans="1:2" s="1" customFormat="1" ht="15.75">
      <c r="A7" s="54" t="s">
        <v>74</v>
      </c>
      <c r="B7" s="55">
        <f>B5-B6</f>
        <v>-201254</v>
      </c>
    </row>
    <row r="8" spans="1:2" ht="15.75">
      <c r="A8" s="52" t="s">
        <v>72</v>
      </c>
      <c r="B8" s="53">
        <f>Príjmy!F28</f>
        <v>166254</v>
      </c>
    </row>
    <row r="9" spans="1:2" ht="15.75">
      <c r="A9" s="52" t="s">
        <v>73</v>
      </c>
      <c r="B9" s="53">
        <f>Výdavky!F115</f>
        <v>78016</v>
      </c>
    </row>
    <row r="10" spans="1:2" ht="15.75">
      <c r="A10" s="54" t="s">
        <v>74</v>
      </c>
      <c r="B10" s="55">
        <f>B8-B9</f>
        <v>88238</v>
      </c>
    </row>
    <row r="11" spans="1:2" ht="15.75">
      <c r="A11" s="52"/>
      <c r="B11" s="53"/>
    </row>
    <row r="12" spans="1:2" s="1" customFormat="1" ht="15.75">
      <c r="A12" s="52" t="s">
        <v>76</v>
      </c>
      <c r="B12" s="53">
        <f>Príjmy!F36</f>
        <v>931826</v>
      </c>
    </row>
    <row r="13" spans="1:2" s="1" customFormat="1" ht="15.75">
      <c r="A13" s="52" t="s">
        <v>77</v>
      </c>
      <c r="B13" s="53">
        <f>Výdavky!F120</f>
        <v>931262</v>
      </c>
    </row>
    <row r="14" spans="1:2" ht="15.75">
      <c r="A14" s="56" t="s">
        <v>75</v>
      </c>
      <c r="B14" s="57">
        <f>B12-B13</f>
        <v>564</v>
      </c>
    </row>
    <row r="15" spans="1:2" ht="15.75">
      <c r="A15" s="58"/>
      <c r="B15" t="s">
        <v>78</v>
      </c>
    </row>
    <row r="16" ht="15.75">
      <c r="A16" s="58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9.00390625" style="0" bestFit="1" customWidth="1"/>
    <col min="2" max="2" width="12.8515625" style="0" bestFit="1" customWidth="1"/>
    <col min="4" max="4" width="22.7109375" style="0" bestFit="1" customWidth="1"/>
    <col min="5" max="5" width="12.57421875" style="0" customWidth="1"/>
  </cols>
  <sheetData>
    <row r="1" spans="1:5" ht="15">
      <c r="A1" s="245" t="s">
        <v>85</v>
      </c>
      <c r="B1" s="245"/>
      <c r="C1" s="245"/>
      <c r="D1" s="245"/>
      <c r="E1" s="245"/>
    </row>
    <row r="2" spans="1:5" ht="15">
      <c r="A2" s="65" t="s">
        <v>3</v>
      </c>
      <c r="B2" s="64">
        <v>444099</v>
      </c>
      <c r="C2" s="63"/>
      <c r="D2" s="65" t="s">
        <v>70</v>
      </c>
      <c r="E2" s="64">
        <v>348286</v>
      </c>
    </row>
    <row r="3" spans="1:5" s="1" customFormat="1" ht="15">
      <c r="A3" s="65" t="s">
        <v>86</v>
      </c>
      <c r="B3" s="64">
        <v>8500</v>
      </c>
      <c r="C3" s="63"/>
      <c r="D3" s="65" t="s">
        <v>87</v>
      </c>
      <c r="E3" s="64">
        <v>8500</v>
      </c>
    </row>
    <row r="4" spans="1:5" ht="15">
      <c r="A4" s="65" t="s">
        <v>14</v>
      </c>
      <c r="B4" s="64">
        <v>0</v>
      </c>
      <c r="C4" s="63"/>
      <c r="D4" s="65" t="s">
        <v>71</v>
      </c>
      <c r="E4" s="64">
        <v>15200</v>
      </c>
    </row>
    <row r="5" spans="1:5" ht="15">
      <c r="A5" s="65" t="s">
        <v>81</v>
      </c>
      <c r="B5" s="64">
        <v>0</v>
      </c>
      <c r="C5" s="63"/>
      <c r="D5" s="65" t="s">
        <v>84</v>
      </c>
      <c r="E5" s="64">
        <v>66500</v>
      </c>
    </row>
    <row r="6" spans="1:5" ht="15">
      <c r="A6" s="65" t="s">
        <v>80</v>
      </c>
      <c r="B6" s="64">
        <f>B3+B2</f>
        <v>452599</v>
      </c>
      <c r="C6" s="63"/>
      <c r="D6" s="65" t="s">
        <v>83</v>
      </c>
      <c r="E6" s="64">
        <f>E5+E4+E3+E2</f>
        <v>438486</v>
      </c>
    </row>
    <row r="7" ht="15">
      <c r="B7" s="62"/>
    </row>
    <row r="9" spans="1:2" ht="15">
      <c r="A9" s="65" t="s">
        <v>82</v>
      </c>
      <c r="B9" s="64">
        <v>14113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20.140625" style="0" bestFit="1" customWidth="1"/>
    <col min="2" max="2" width="12.8515625" style="0" bestFit="1" customWidth="1"/>
  </cols>
  <sheetData>
    <row r="1" spans="1:2" ht="15.75">
      <c r="A1" s="158" t="s">
        <v>92</v>
      </c>
      <c r="B1" s="159">
        <f>Príjmy!F36</f>
        <v>931826</v>
      </c>
    </row>
    <row r="2" spans="1:2" ht="15.75">
      <c r="A2" s="158" t="s">
        <v>93</v>
      </c>
      <c r="B2" s="159">
        <f>Výdavky!F120</f>
        <v>931262</v>
      </c>
    </row>
    <row r="3" spans="1:2" ht="15.75">
      <c r="A3" s="158" t="s">
        <v>95</v>
      </c>
      <c r="B3" s="159">
        <f>B1-B2</f>
        <v>564</v>
      </c>
    </row>
    <row r="4" spans="1:2" ht="15.75">
      <c r="A4" s="158"/>
      <c r="B4" s="159"/>
    </row>
    <row r="5" spans="1:2" ht="15.75">
      <c r="A5" s="158"/>
      <c r="B5" s="159"/>
    </row>
    <row r="6" spans="1:2" ht="15.75">
      <c r="A6" s="158" t="s">
        <v>96</v>
      </c>
      <c r="B6" s="159">
        <f>Príjmy!F4</f>
        <v>738672</v>
      </c>
    </row>
    <row r="7" spans="1:2" ht="15.75">
      <c r="A7" s="158" t="s">
        <v>97</v>
      </c>
      <c r="B7" s="159">
        <f>Výdavky!F4</f>
        <v>651992</v>
      </c>
    </row>
    <row r="8" spans="1:2" ht="15.75">
      <c r="A8" s="158" t="s">
        <v>98</v>
      </c>
      <c r="B8" s="159">
        <f>B6-B7</f>
        <v>86680</v>
      </c>
    </row>
    <row r="9" spans="1:2" ht="15.75">
      <c r="A9" s="158"/>
      <c r="B9" s="159"/>
    </row>
    <row r="10" spans="1:2" ht="15.75">
      <c r="A10" s="158" t="s">
        <v>99</v>
      </c>
      <c r="B10" s="159">
        <f>Príjmy!F23</f>
        <v>0</v>
      </c>
    </row>
    <row r="11" spans="1:2" ht="15.75">
      <c r="A11" s="158" t="s">
        <v>100</v>
      </c>
      <c r="B11" s="159">
        <f>Výdavky!F96</f>
        <v>201254</v>
      </c>
    </row>
    <row r="12" spans="1:2" ht="15.75">
      <c r="A12" s="158" t="s">
        <v>98</v>
      </c>
      <c r="B12" s="159">
        <f>B10-B11</f>
        <v>-201254</v>
      </c>
    </row>
    <row r="13" spans="1:2" ht="15.75">
      <c r="A13" s="158"/>
      <c r="B13" s="159"/>
    </row>
    <row r="14" spans="1:2" ht="15.75">
      <c r="A14" s="158" t="s">
        <v>101</v>
      </c>
      <c r="B14" s="159">
        <f>Príjmy!F28</f>
        <v>166254</v>
      </c>
    </row>
    <row r="15" spans="1:2" ht="15.75">
      <c r="A15" s="158" t="s">
        <v>102</v>
      </c>
      <c r="B15" s="159">
        <f>Výdavky!F115</f>
        <v>78016</v>
      </c>
    </row>
    <row r="16" spans="1:2" ht="15.75">
      <c r="A16" s="158" t="s">
        <v>94</v>
      </c>
      <c r="B16" s="159">
        <f>B14-B15</f>
        <v>88238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Ivanovce</dc:creator>
  <cp:keywords/>
  <dc:description/>
  <cp:lastModifiedBy>Obec Ivanovce</cp:lastModifiedBy>
  <cp:lastPrinted>2021-09-15T06:06:47Z</cp:lastPrinted>
  <dcterms:created xsi:type="dcterms:W3CDTF">2015-11-12T08:39:39Z</dcterms:created>
  <dcterms:modified xsi:type="dcterms:W3CDTF">2021-11-11T19:43:43Z</dcterms:modified>
  <cp:category/>
  <cp:version/>
  <cp:contentType/>
  <cp:contentStatus/>
</cp:coreProperties>
</file>