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ríjmy" sheetId="1" r:id="rId1"/>
    <sheet name="Výdavky" sheetId="2" r:id="rId2"/>
    <sheet name="rozdiel" sheetId="3" state="hidden" r:id="rId3"/>
    <sheet name="Celkový rozpočet" sheetId="4" state="hidden" r:id="rId4"/>
    <sheet name="prehľad" sheetId="5" r:id="rId5"/>
  </sheets>
  <definedNames/>
  <calcPr fullCalcOnLoad="1"/>
</workbook>
</file>

<file path=xl/comments2.xml><?xml version="1.0" encoding="utf-8"?>
<comments xmlns="http://schemas.openxmlformats.org/spreadsheetml/2006/main">
  <authors>
    <author>Obec Ivanovce</author>
  </authors>
  <commentList>
    <comment ref="F94" authorId="0">
      <text>
        <r>
          <rPr>
            <b/>
            <sz val="9"/>
            <rFont val="Segoe UI"/>
            <family val="2"/>
          </rPr>
          <t xml:space="preserve">WIFI pre Teba, rekonštrukcia ZS, ostatné rozvojové projekty, 
</t>
        </r>
      </text>
    </comment>
    <comment ref="F96" authorId="0">
      <text>
        <r>
          <rPr>
            <b/>
            <sz val="9"/>
            <rFont val="Segoe UI"/>
            <family val="2"/>
          </rPr>
          <t>Hasičská zbrojnica</t>
        </r>
      </text>
    </comment>
    <comment ref="F99" authorId="0">
      <text>
        <r>
          <rPr>
            <b/>
            <sz val="9"/>
            <rFont val="Segoe UI"/>
            <family val="2"/>
          </rPr>
          <t xml:space="preserve">Autobusová zastávka
</t>
        </r>
      </text>
    </comment>
  </commentList>
</comments>
</file>

<file path=xl/sharedStrings.xml><?xml version="1.0" encoding="utf-8"?>
<sst xmlns="http://schemas.openxmlformats.org/spreadsheetml/2006/main" count="165" uniqueCount="111">
  <si>
    <t>Názov</t>
  </si>
  <si>
    <t>skutočnosť</t>
  </si>
  <si>
    <t>návrh</t>
  </si>
  <si>
    <t>Bežné príjmy</t>
  </si>
  <si>
    <t>100 Daňové príjmy</t>
  </si>
  <si>
    <t>120 Dane z majetku</t>
  </si>
  <si>
    <t xml:space="preserve">130 Dane za tovary a služby </t>
  </si>
  <si>
    <t>200 Nedaňové príjmy</t>
  </si>
  <si>
    <t>210 Príjmy z podnikania a vlastníctva majetku</t>
  </si>
  <si>
    <t>220 Administratívne a iné poplatky</t>
  </si>
  <si>
    <t>240 Úroky z tuzemských úverov, pôžičiek</t>
  </si>
  <si>
    <t>290 Iné nedaňové príjmy</t>
  </si>
  <si>
    <t>300 Granty a transfery</t>
  </si>
  <si>
    <t>310 Tuzemské bežné granty a transfery</t>
  </si>
  <si>
    <t>Kapitálové príjmy</t>
  </si>
  <si>
    <t>320 Transfery</t>
  </si>
  <si>
    <t>Finančné operácie</t>
  </si>
  <si>
    <t>400 Z prevodu prostriedkov</t>
  </si>
  <si>
    <t>500 Bankové úvery</t>
  </si>
  <si>
    <t>Príjmy ZŠ s MŠ - bežné</t>
  </si>
  <si>
    <t>Príjmy ZŠ s MŠ - kapitálové</t>
  </si>
  <si>
    <t>Príjmy ZŠ s MŠ - finančné operácie</t>
  </si>
  <si>
    <t>Príjmy spolu</t>
  </si>
  <si>
    <t>600 BEŽNÉ VÝDAVKY</t>
  </si>
  <si>
    <t>01 VŠEOBECNÉ VEREJNÉ SLUŽBY</t>
  </si>
  <si>
    <t>600 Bežné výdavky</t>
  </si>
  <si>
    <t>01.1.1 Výkonné a zákonodárne orgány</t>
  </si>
  <si>
    <t>01.1.2 Finančné a rozpočtové záležitosti</t>
  </si>
  <si>
    <t>01.3.3 Všeobecné služby</t>
  </si>
  <si>
    <t>01.6.0 Všeobecné verejné služby</t>
  </si>
  <si>
    <t>01.7.0 Transakcie verejného dlhu</t>
  </si>
  <si>
    <t>03 VEREJNÝ PORIADOK A BEZPEČNOSŤ</t>
  </si>
  <si>
    <t>03.2.0  Ochrana pred požiarmi</t>
  </si>
  <si>
    <t>04 EKONOMICKÁ OBLASŤ</t>
  </si>
  <si>
    <t>04.5.1 Cestná doprava</t>
  </si>
  <si>
    <t>05 OCHRANA ŽIVOTNÉHO PROSTREDIA</t>
  </si>
  <si>
    <t>05.1.0 Nakladanie s odpadmi</t>
  </si>
  <si>
    <t>05.6.0 Ochrana životného prostredia</t>
  </si>
  <si>
    <t>06 BÝVANIE A OBČIANSKA VYBAVENOSŤ</t>
  </si>
  <si>
    <t>06.2.0 Rozvoj obcí</t>
  </si>
  <si>
    <t>06.4.0 Verejné osvetlenie</t>
  </si>
  <si>
    <t>06.6.0 Bývanie a občianska vybavenosť</t>
  </si>
  <si>
    <t>08 REKREÁCIA, KULTÚRA A NÁBOŽENSTVO</t>
  </si>
  <si>
    <t>08.1.0 Rekreačné a športové služby</t>
  </si>
  <si>
    <t>08.2.0 Kultúrne služby</t>
  </si>
  <si>
    <t>08.3.0 Vysieľacie a vydavateľské služby</t>
  </si>
  <si>
    <t>08.4.0 Náboženské a iné spoločenské služby</t>
  </si>
  <si>
    <t>09 VZDELANIE</t>
  </si>
  <si>
    <t>09.1.1 Predprimárne vzdelávanie</t>
  </si>
  <si>
    <t>09.1.1.1 Predprimárne vzdelávanie s bež. starostlivosťou</t>
  </si>
  <si>
    <t>09.1.2.1 Primárne vzdelávanie s bež. starostlivosťou</t>
  </si>
  <si>
    <t>09.5.0 Vzdelávanie nedefinované podľa úrovne - školenia</t>
  </si>
  <si>
    <t>09.5.2 Vzdelávanie nedefinované podľa úrovne - škol. družina</t>
  </si>
  <si>
    <t xml:space="preserve">10 SOCIÁLNE ZABEZPEČENIE </t>
  </si>
  <si>
    <t>10.2.0 Staroba</t>
  </si>
  <si>
    <t>10.7.0 Sociálna pomoc občanom v hmotnej a soc. núdzi</t>
  </si>
  <si>
    <t>700 KAPITÁLOVÉ VÝDAVKY</t>
  </si>
  <si>
    <t>800 FINANČNÉ OPERÁCIE</t>
  </si>
  <si>
    <t>VÝDAVKY SPOLU:</t>
  </si>
  <si>
    <t>schválený rozpočet</t>
  </si>
  <si>
    <t>očakávaná skutočnosť</t>
  </si>
  <si>
    <t>plán</t>
  </si>
  <si>
    <t xml:space="preserve">     110 Dane z príjmov a z kapitál. majetku</t>
  </si>
  <si>
    <t>schválená rozpočet</t>
  </si>
  <si>
    <t>231 Z predaja</t>
  </si>
  <si>
    <t>239 Združ. Prostriedky</t>
  </si>
  <si>
    <t xml:space="preserve">01.1.1 Výkonné a zákonodarné orgány   </t>
  </si>
  <si>
    <t>(Materská škola)</t>
  </si>
  <si>
    <t>(Základná škola 1.-4. roč. I.stupeň)</t>
  </si>
  <si>
    <t>Návrh - Rozdiel príjmy a výdavky 2016</t>
  </si>
  <si>
    <t>Bežné výdavky</t>
  </si>
  <si>
    <t>Kapitálové výdavky</t>
  </si>
  <si>
    <t>Finančné operácie - príjmy</t>
  </si>
  <si>
    <t>Finančné operácie - výdavky</t>
  </si>
  <si>
    <t>Rozdiel :</t>
  </si>
  <si>
    <t xml:space="preserve">Celkové príjmy -výdaje rozdiel: </t>
  </si>
  <si>
    <t>Celkové príjmy</t>
  </si>
  <si>
    <t>Celkové výdaje</t>
  </si>
  <si>
    <t xml:space="preserve"> </t>
  </si>
  <si>
    <t>233 Predaj pozemkov</t>
  </si>
  <si>
    <t xml:space="preserve">Príjmy spolu: </t>
  </si>
  <si>
    <t>Príjové fin. operácie</t>
  </si>
  <si>
    <t xml:space="preserve">Prebytok: </t>
  </si>
  <si>
    <t>Výdavky spolu:</t>
  </si>
  <si>
    <t>Výdavkové fin. operácie</t>
  </si>
  <si>
    <t>Návrh rozpočet na rok 2017</t>
  </si>
  <si>
    <t>Bežné príjmy škola</t>
  </si>
  <si>
    <t>Bežné výdavky škola</t>
  </si>
  <si>
    <t>05.4.0 Ochrana prírody a krajiny</t>
  </si>
  <si>
    <t>10.4.0 Rodina a deti</t>
  </si>
  <si>
    <t>01.1.1 Splácanie istín</t>
  </si>
  <si>
    <t>09.6.0 Vedľajšie služby v školstve - jedáleň Zš, Mš</t>
  </si>
  <si>
    <t>Celkové príjmy:</t>
  </si>
  <si>
    <t>Celkové výdavky:</t>
  </si>
  <si>
    <t>Rozdiel:</t>
  </si>
  <si>
    <t>Rozdiel prebytok:</t>
  </si>
  <si>
    <t>Bežné príjmy:</t>
  </si>
  <si>
    <t>Bežné výdavky:</t>
  </si>
  <si>
    <t xml:space="preserve">Rozdiel: </t>
  </si>
  <si>
    <t xml:space="preserve">Kapitálové príjmy: </t>
  </si>
  <si>
    <t>Kapitálové výdavky:</t>
  </si>
  <si>
    <t>Fin. operácie príjem:</t>
  </si>
  <si>
    <t>Fin. operácie výdaj:</t>
  </si>
  <si>
    <t>10.6.0 Bývanie</t>
  </si>
  <si>
    <t>05.1.0. Nakladanie s odpadmi</t>
  </si>
  <si>
    <t xml:space="preserve">06.2.0. Rozvoj obcí </t>
  </si>
  <si>
    <t xml:space="preserve">10.2.0. Staroba </t>
  </si>
  <si>
    <t>08  REKREAČNÉ A ŠPORTOVÉ SLUŽBY</t>
  </si>
  <si>
    <t>08.1.0. Rekreačné a športové služby</t>
  </si>
  <si>
    <t>ROZPOČET - VÝDAVKY</t>
  </si>
  <si>
    <t xml:space="preserve"> ROZPOČET - PRÍJMY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</si>
</sst>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E_U_R_-;\-* #,##0.00\ _E_U_R_-;_-* &quot;-&quot;??\ _E_U_R_-;_-@_-"/>
    <numFmt numFmtId="167" formatCode="_-* #,##0\ _€_-;\-* #,##0\ _€_-;_-* &quot;-&quot;??\ _€_-;_-@_-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_-* #,##0.0\ _€_-;\-* #,##0.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Alignment="1">
      <alignment/>
    </xf>
    <xf numFmtId="165" fontId="49" fillId="0" borderId="10" xfId="33" applyFont="1" applyBorder="1" applyAlignment="1">
      <alignment vertical="center"/>
    </xf>
    <xf numFmtId="167" fontId="49" fillId="0" borderId="10" xfId="33" applyNumberFormat="1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5" fontId="52" fillId="0" borderId="10" xfId="33" applyFont="1" applyBorder="1" applyAlignment="1">
      <alignment vertical="center"/>
    </xf>
    <xf numFmtId="165" fontId="49" fillId="0" borderId="10" xfId="33" applyFont="1" applyBorder="1" applyAlignment="1">
      <alignment horizontal="right" vertical="center"/>
    </xf>
    <xf numFmtId="165" fontId="22" fillId="0" borderId="11" xfId="33" applyFont="1" applyBorder="1" applyAlignment="1">
      <alignment horizontal="center" vertical="center"/>
    </xf>
    <xf numFmtId="1" fontId="22" fillId="0" borderId="11" xfId="33" applyNumberFormat="1" applyFont="1" applyBorder="1" applyAlignment="1">
      <alignment horizontal="center" vertical="center"/>
    </xf>
    <xf numFmtId="166" fontId="22" fillId="0" borderId="11" xfId="0" applyNumberFormat="1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right"/>
    </xf>
    <xf numFmtId="165" fontId="24" fillId="0" borderId="10" xfId="33" applyFont="1" applyBorder="1" applyAlignment="1">
      <alignment vertical="center"/>
    </xf>
    <xf numFmtId="165" fontId="53" fillId="0" borderId="10" xfId="33" applyFont="1" applyBorder="1" applyAlignment="1">
      <alignment vertical="center"/>
    </xf>
    <xf numFmtId="165" fontId="52" fillId="0" borderId="14" xfId="33" applyFont="1" applyBorder="1" applyAlignment="1">
      <alignment vertical="center"/>
    </xf>
    <xf numFmtId="165" fontId="50" fillId="0" borderId="15" xfId="33" applyFont="1" applyBorder="1" applyAlignment="1">
      <alignment vertical="center"/>
    </xf>
    <xf numFmtId="165" fontId="49" fillId="0" borderId="16" xfId="33" applyFont="1" applyBorder="1" applyAlignment="1">
      <alignment vertical="center"/>
    </xf>
    <xf numFmtId="165" fontId="24" fillId="0" borderId="14" xfId="33" applyFont="1" applyBorder="1" applyAlignment="1">
      <alignment vertical="center"/>
    </xf>
    <xf numFmtId="0" fontId="26" fillId="0" borderId="10" xfId="0" applyFont="1" applyBorder="1" applyAlignment="1">
      <alignment horizontal="right"/>
    </xf>
    <xf numFmtId="0" fontId="53" fillId="0" borderId="0" xfId="0" applyFont="1" applyBorder="1" applyAlignment="1">
      <alignment/>
    </xf>
    <xf numFmtId="165" fontId="50" fillId="0" borderId="0" xfId="33" applyFont="1" applyBorder="1" applyAlignment="1">
      <alignment horizontal="center" vertical="center"/>
    </xf>
    <xf numFmtId="167" fontId="49" fillId="0" borderId="17" xfId="33" applyNumberFormat="1" applyFont="1" applyBorder="1" applyAlignment="1">
      <alignment/>
    </xf>
    <xf numFmtId="167" fontId="54" fillId="0" borderId="14" xfId="33" applyNumberFormat="1" applyFont="1" applyBorder="1" applyAlignment="1">
      <alignment/>
    </xf>
    <xf numFmtId="167" fontId="22" fillId="0" borderId="14" xfId="33" applyNumberFormat="1" applyFont="1" applyBorder="1" applyAlignment="1">
      <alignment horizontal="center"/>
    </xf>
    <xf numFmtId="167" fontId="50" fillId="0" borderId="14" xfId="33" applyNumberFormat="1" applyFont="1" applyBorder="1" applyAlignment="1">
      <alignment horizontal="center"/>
    </xf>
    <xf numFmtId="167" fontId="26" fillId="0" borderId="10" xfId="33" applyNumberFormat="1" applyFont="1" applyBorder="1" applyAlignment="1">
      <alignment horizontal="center"/>
    </xf>
    <xf numFmtId="167" fontId="55" fillId="0" borderId="10" xfId="33" applyNumberFormat="1" applyFont="1" applyBorder="1" applyAlignment="1">
      <alignment horizontal="center"/>
    </xf>
    <xf numFmtId="167" fontId="54" fillId="0" borderId="10" xfId="33" applyNumberFormat="1" applyFont="1" applyBorder="1" applyAlignment="1">
      <alignment/>
    </xf>
    <xf numFmtId="167" fontId="50" fillId="0" borderId="10" xfId="33" applyNumberFormat="1" applyFont="1" applyBorder="1" applyAlignment="1">
      <alignment horizontal="center"/>
    </xf>
    <xf numFmtId="167" fontId="22" fillId="0" borderId="10" xfId="33" applyNumberFormat="1" applyFont="1" applyBorder="1" applyAlignment="1">
      <alignment horizontal="center"/>
    </xf>
    <xf numFmtId="167" fontId="49" fillId="0" borderId="10" xfId="33" applyNumberFormat="1" applyFont="1" applyBorder="1" applyAlignment="1">
      <alignment horizontal="center" vertical="center"/>
    </xf>
    <xf numFmtId="167" fontId="49" fillId="0" borderId="16" xfId="33" applyNumberFormat="1" applyFont="1" applyBorder="1" applyAlignment="1">
      <alignment/>
    </xf>
    <xf numFmtId="167" fontId="26" fillId="0" borderId="16" xfId="33" applyNumberFormat="1" applyFont="1" applyBorder="1" applyAlignment="1">
      <alignment horizontal="center"/>
    </xf>
    <xf numFmtId="167" fontId="54" fillId="0" borderId="10" xfId="33" applyNumberFormat="1" applyFont="1" applyBorder="1" applyAlignment="1">
      <alignment horizontal="center"/>
    </xf>
    <xf numFmtId="167" fontId="22" fillId="0" borderId="10" xfId="33" applyNumberFormat="1" applyFont="1" applyBorder="1" applyAlignment="1">
      <alignment horizontal="center" vertical="center"/>
    </xf>
    <xf numFmtId="167" fontId="49" fillId="0" borderId="17" xfId="33" applyNumberFormat="1" applyFont="1" applyBorder="1" applyAlignment="1">
      <alignment horizontal="center"/>
    </xf>
    <xf numFmtId="167" fontId="49" fillId="0" borderId="10" xfId="33" applyNumberFormat="1" applyFont="1" applyBorder="1" applyAlignment="1">
      <alignment horizontal="center"/>
    </xf>
    <xf numFmtId="167" fontId="55" fillId="0" borderId="16" xfId="33" applyNumberFormat="1" applyFont="1" applyBorder="1" applyAlignment="1">
      <alignment horizontal="center"/>
    </xf>
    <xf numFmtId="167" fontId="49" fillId="0" borderId="17" xfId="33" applyNumberFormat="1" applyFont="1" applyBorder="1" applyAlignment="1">
      <alignment horizontal="center" vertical="center"/>
    </xf>
    <xf numFmtId="167" fontId="55" fillId="0" borderId="18" xfId="33" applyNumberFormat="1" applyFont="1" applyBorder="1" applyAlignment="1">
      <alignment horizontal="center" vertical="center"/>
    </xf>
    <xf numFmtId="167" fontId="55" fillId="0" borderId="18" xfId="33" applyNumberFormat="1" applyFont="1" applyFill="1" applyBorder="1" applyAlignment="1">
      <alignment horizontal="center" vertical="center"/>
    </xf>
    <xf numFmtId="167" fontId="26" fillId="0" borderId="10" xfId="33" applyNumberFormat="1" applyFont="1" applyFill="1" applyBorder="1" applyAlignment="1">
      <alignment horizontal="center" vertical="center"/>
    </xf>
    <xf numFmtId="167" fontId="26" fillId="0" borderId="19" xfId="33" applyNumberFormat="1" applyFont="1" applyBorder="1" applyAlignment="1">
      <alignment horizontal="center" vertical="center"/>
    </xf>
    <xf numFmtId="167" fontId="26" fillId="0" borderId="10" xfId="33" applyNumberFormat="1" applyFont="1" applyBorder="1" applyAlignment="1">
      <alignment horizontal="center" vertical="center"/>
    </xf>
    <xf numFmtId="167" fontId="49" fillId="0" borderId="16" xfId="33" applyNumberFormat="1" applyFont="1" applyBorder="1" applyAlignment="1">
      <alignment horizontal="center" vertical="center"/>
    </xf>
    <xf numFmtId="167" fontId="26" fillId="0" borderId="20" xfId="33" applyNumberFormat="1" applyFont="1" applyBorder="1" applyAlignment="1">
      <alignment horizontal="center" vertical="center"/>
    </xf>
    <xf numFmtId="167" fontId="55" fillId="0" borderId="20" xfId="33" applyNumberFormat="1" applyFont="1" applyBorder="1" applyAlignment="1">
      <alignment horizontal="center" vertical="center"/>
    </xf>
    <xf numFmtId="167" fontId="26" fillId="0" borderId="16" xfId="33" applyNumberFormat="1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167" fontId="0" fillId="0" borderId="10" xfId="0" applyNumberFormat="1" applyBorder="1" applyAlignment="1">
      <alignment/>
    </xf>
    <xf numFmtId="0" fontId="51" fillId="0" borderId="10" xfId="0" applyFont="1" applyBorder="1" applyAlignment="1">
      <alignment/>
    </xf>
    <xf numFmtId="167" fontId="42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167" fontId="58" fillId="0" borderId="10" xfId="0" applyNumberFormat="1" applyFont="1" applyBorder="1" applyAlignment="1">
      <alignment/>
    </xf>
    <xf numFmtId="0" fontId="56" fillId="0" borderId="21" xfId="0" applyFont="1" applyFill="1" applyBorder="1" applyAlignment="1">
      <alignment/>
    </xf>
    <xf numFmtId="165" fontId="49" fillId="0" borderId="10" xfId="33" applyFont="1" applyBorder="1" applyAlignment="1">
      <alignment horizontal="left" vertical="center"/>
    </xf>
    <xf numFmtId="167" fontId="49" fillId="0" borderId="22" xfId="33" applyNumberFormat="1" applyFont="1" applyBorder="1" applyAlignment="1">
      <alignment horizontal="center" vertical="center"/>
    </xf>
    <xf numFmtId="167" fontId="55" fillId="0" borderId="10" xfId="33" applyNumberFormat="1" applyFont="1" applyBorder="1" applyAlignment="1">
      <alignment horizontal="center" vertical="center"/>
    </xf>
    <xf numFmtId="167" fontId="0" fillId="0" borderId="0" xfId="33" applyNumberFormat="1" applyFont="1" applyAlignment="1">
      <alignment/>
    </xf>
    <xf numFmtId="0" fontId="0" fillId="0" borderId="10" xfId="0" applyBorder="1" applyAlignment="1">
      <alignment/>
    </xf>
    <xf numFmtId="167" fontId="0" fillId="0" borderId="10" xfId="33" applyNumberFormat="1" applyFont="1" applyBorder="1" applyAlignment="1">
      <alignment/>
    </xf>
    <xf numFmtId="0" fontId="42" fillId="0" borderId="10" xfId="0" applyFont="1" applyBorder="1" applyAlignment="1">
      <alignment/>
    </xf>
    <xf numFmtId="167" fontId="55" fillId="0" borderId="17" xfId="33" applyNumberFormat="1" applyFont="1" applyBorder="1" applyAlignment="1">
      <alignment/>
    </xf>
    <xf numFmtId="167" fontId="50" fillId="0" borderId="14" xfId="33" applyNumberFormat="1" applyFont="1" applyBorder="1" applyAlignment="1">
      <alignment/>
    </xf>
    <xf numFmtId="167" fontId="50" fillId="0" borderId="10" xfId="33" applyNumberFormat="1" applyFont="1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7" fontId="26" fillId="0" borderId="10" xfId="33" applyNumberFormat="1" applyFont="1" applyBorder="1" applyAlignment="1">
      <alignment/>
    </xf>
    <xf numFmtId="167" fontId="22" fillId="0" borderId="17" xfId="33" applyNumberFormat="1" applyFont="1" applyBorder="1" applyAlignment="1">
      <alignment horizontal="center" vertical="center"/>
    </xf>
    <xf numFmtId="165" fontId="57" fillId="0" borderId="15" xfId="33" applyFont="1" applyBorder="1" applyAlignment="1">
      <alignment vertical="center"/>
    </xf>
    <xf numFmtId="0" fontId="57" fillId="0" borderId="15" xfId="0" applyFont="1" applyBorder="1" applyAlignment="1">
      <alignment/>
    </xf>
    <xf numFmtId="0" fontId="57" fillId="0" borderId="24" xfId="0" applyFont="1" applyBorder="1" applyAlignment="1">
      <alignment/>
    </xf>
    <xf numFmtId="165" fontId="52" fillId="19" borderId="14" xfId="33" applyFont="1" applyFill="1" applyBorder="1" applyAlignment="1">
      <alignment horizontal="center" vertical="center"/>
    </xf>
    <xf numFmtId="167" fontId="54" fillId="19" borderId="14" xfId="33" applyNumberFormat="1" applyFont="1" applyFill="1" applyBorder="1" applyAlignment="1">
      <alignment horizontal="center" vertical="center"/>
    </xf>
    <xf numFmtId="165" fontId="49" fillId="33" borderId="10" xfId="33" applyFont="1" applyFill="1" applyBorder="1" applyAlignment="1">
      <alignment horizontal="right" vertical="center"/>
    </xf>
    <xf numFmtId="167" fontId="49" fillId="33" borderId="10" xfId="33" applyNumberFormat="1" applyFont="1" applyFill="1" applyBorder="1" applyAlignment="1">
      <alignment horizontal="center" vertical="center"/>
    </xf>
    <xf numFmtId="165" fontId="49" fillId="13" borderId="10" xfId="33" applyFont="1" applyFill="1" applyBorder="1" applyAlignment="1">
      <alignment horizontal="right" vertical="center"/>
    </xf>
    <xf numFmtId="167" fontId="49" fillId="13" borderId="10" xfId="33" applyNumberFormat="1" applyFont="1" applyFill="1" applyBorder="1" applyAlignment="1">
      <alignment horizontal="center" vertical="center"/>
    </xf>
    <xf numFmtId="167" fontId="55" fillId="13" borderId="10" xfId="33" applyNumberFormat="1" applyFont="1" applyFill="1" applyBorder="1" applyAlignment="1">
      <alignment horizontal="center" vertical="center"/>
    </xf>
    <xf numFmtId="167" fontId="26" fillId="13" borderId="10" xfId="33" applyNumberFormat="1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43" fillId="13" borderId="10" xfId="0" applyFont="1" applyFill="1" applyBorder="1" applyAlignment="1">
      <alignment/>
    </xf>
    <xf numFmtId="165" fontId="49" fillId="7" borderId="10" xfId="33" applyFont="1" applyFill="1" applyBorder="1" applyAlignment="1">
      <alignment horizontal="right" vertical="center"/>
    </xf>
    <xf numFmtId="167" fontId="49" fillId="7" borderId="10" xfId="33" applyNumberFormat="1" applyFont="1" applyFill="1" applyBorder="1" applyAlignment="1">
      <alignment horizontal="center" vertical="center"/>
    </xf>
    <xf numFmtId="167" fontId="55" fillId="7" borderId="10" xfId="33" applyNumberFormat="1" applyFont="1" applyFill="1" applyBorder="1" applyAlignment="1">
      <alignment horizontal="center" vertical="center"/>
    </xf>
    <xf numFmtId="167" fontId="26" fillId="7" borderId="10" xfId="33" applyNumberFormat="1" applyFont="1" applyFill="1" applyBorder="1" applyAlignment="1">
      <alignment horizontal="center"/>
    </xf>
    <xf numFmtId="165" fontId="52" fillId="34" borderId="10" xfId="33" applyFont="1" applyFill="1" applyBorder="1" applyAlignment="1">
      <alignment horizontal="center" vertical="center"/>
    </xf>
    <xf numFmtId="167" fontId="54" fillId="34" borderId="10" xfId="33" applyNumberFormat="1" applyFont="1" applyFill="1" applyBorder="1" applyAlignment="1">
      <alignment horizontal="center" vertical="center"/>
    </xf>
    <xf numFmtId="165" fontId="52" fillId="18" borderId="10" xfId="33" applyFont="1" applyFill="1" applyBorder="1" applyAlignment="1">
      <alignment horizontal="center" vertical="center"/>
    </xf>
    <xf numFmtId="167" fontId="54" fillId="18" borderId="10" xfId="33" applyNumberFormat="1" applyFont="1" applyFill="1" applyBorder="1" applyAlignment="1">
      <alignment horizontal="center" vertical="center"/>
    </xf>
    <xf numFmtId="165" fontId="49" fillId="12" borderId="10" xfId="33" applyFont="1" applyFill="1" applyBorder="1" applyAlignment="1">
      <alignment horizontal="right" vertical="center"/>
    </xf>
    <xf numFmtId="167" fontId="49" fillId="12" borderId="10" xfId="33" applyNumberFormat="1" applyFont="1" applyFill="1" applyBorder="1" applyAlignment="1">
      <alignment horizontal="center" vertical="center"/>
    </xf>
    <xf numFmtId="165" fontId="52" fillId="17" borderId="10" xfId="33" applyFont="1" applyFill="1" applyBorder="1" applyAlignment="1">
      <alignment horizontal="center" vertical="center"/>
    </xf>
    <xf numFmtId="167" fontId="54" fillId="17" borderId="10" xfId="33" applyNumberFormat="1" applyFont="1" applyFill="1" applyBorder="1" applyAlignment="1">
      <alignment horizontal="center" vertical="center"/>
    </xf>
    <xf numFmtId="165" fontId="49" fillId="11" borderId="10" xfId="33" applyFont="1" applyFill="1" applyBorder="1" applyAlignment="1">
      <alignment horizontal="right" vertical="center"/>
    </xf>
    <xf numFmtId="167" fontId="49" fillId="11" borderId="10" xfId="33" applyNumberFormat="1" applyFont="1" applyFill="1" applyBorder="1" applyAlignment="1">
      <alignment horizontal="center" vertical="center"/>
    </xf>
    <xf numFmtId="167" fontId="55" fillId="11" borderId="18" xfId="33" applyNumberFormat="1" applyFont="1" applyFill="1" applyBorder="1" applyAlignment="1">
      <alignment horizontal="center" vertical="center"/>
    </xf>
    <xf numFmtId="167" fontId="26" fillId="11" borderId="10" xfId="33" applyNumberFormat="1" applyFont="1" applyFill="1" applyBorder="1" applyAlignment="1">
      <alignment horizontal="center"/>
    </xf>
    <xf numFmtId="165" fontId="52" fillId="16" borderId="10" xfId="33" applyFont="1" applyFill="1" applyBorder="1" applyAlignment="1">
      <alignment horizontal="center" vertical="center"/>
    </xf>
    <xf numFmtId="167" fontId="54" fillId="16" borderId="10" xfId="33" applyNumberFormat="1" applyFont="1" applyFill="1" applyBorder="1" applyAlignment="1">
      <alignment horizontal="center" vertical="center"/>
    </xf>
    <xf numFmtId="165" fontId="49" fillId="4" borderId="10" xfId="33" applyFont="1" applyFill="1" applyBorder="1" applyAlignment="1">
      <alignment horizontal="right" vertical="center"/>
    </xf>
    <xf numFmtId="167" fontId="49" fillId="4" borderId="10" xfId="33" applyNumberFormat="1" applyFont="1" applyFill="1" applyBorder="1" applyAlignment="1">
      <alignment horizontal="center" vertical="center"/>
    </xf>
    <xf numFmtId="167" fontId="55" fillId="4" borderId="18" xfId="33" applyNumberFormat="1" applyFont="1" applyFill="1" applyBorder="1" applyAlignment="1">
      <alignment horizontal="center" vertical="center"/>
    </xf>
    <xf numFmtId="167" fontId="26" fillId="4" borderId="10" xfId="33" applyNumberFormat="1" applyFont="1" applyFill="1" applyBorder="1" applyAlignment="1">
      <alignment horizontal="center"/>
    </xf>
    <xf numFmtId="165" fontId="49" fillId="10" borderId="10" xfId="33" applyFont="1" applyFill="1" applyBorder="1" applyAlignment="1">
      <alignment horizontal="right" vertical="center"/>
    </xf>
    <xf numFmtId="167" fontId="49" fillId="10" borderId="10" xfId="33" applyNumberFormat="1" applyFont="1" applyFill="1" applyBorder="1" applyAlignment="1">
      <alignment horizontal="center" vertical="center"/>
    </xf>
    <xf numFmtId="167" fontId="55" fillId="10" borderId="18" xfId="33" applyNumberFormat="1" applyFont="1" applyFill="1" applyBorder="1" applyAlignment="1">
      <alignment horizontal="center" vertical="center"/>
    </xf>
    <xf numFmtId="167" fontId="26" fillId="10" borderId="10" xfId="33" applyNumberFormat="1" applyFont="1" applyFill="1" applyBorder="1" applyAlignment="1">
      <alignment horizontal="center"/>
    </xf>
    <xf numFmtId="165" fontId="52" fillId="14" borderId="10" xfId="33" applyFont="1" applyFill="1" applyBorder="1" applyAlignment="1">
      <alignment horizontal="center" vertical="center"/>
    </xf>
    <xf numFmtId="167" fontId="54" fillId="14" borderId="10" xfId="33" applyNumberFormat="1" applyFont="1" applyFill="1" applyBorder="1" applyAlignment="1">
      <alignment horizontal="center" vertical="center"/>
    </xf>
    <xf numFmtId="165" fontId="52" fillId="15" borderId="10" xfId="33" applyFont="1" applyFill="1" applyBorder="1" applyAlignment="1">
      <alignment horizontal="center" vertical="center"/>
    </xf>
    <xf numFmtId="167" fontId="54" fillId="15" borderId="10" xfId="33" applyNumberFormat="1" applyFont="1" applyFill="1" applyBorder="1" applyAlignment="1">
      <alignment horizontal="center" vertical="center"/>
    </xf>
    <xf numFmtId="165" fontId="49" fillId="3" borderId="10" xfId="33" applyFont="1" applyFill="1" applyBorder="1" applyAlignment="1">
      <alignment horizontal="right" vertical="center"/>
    </xf>
    <xf numFmtId="167" fontId="49" fillId="3" borderId="10" xfId="33" applyNumberFormat="1" applyFont="1" applyFill="1" applyBorder="1" applyAlignment="1">
      <alignment horizontal="center" vertical="center"/>
    </xf>
    <xf numFmtId="167" fontId="55" fillId="3" borderId="18" xfId="33" applyNumberFormat="1" applyFont="1" applyFill="1" applyBorder="1" applyAlignment="1">
      <alignment horizontal="center" vertical="center"/>
    </xf>
    <xf numFmtId="167" fontId="26" fillId="3" borderId="10" xfId="33" applyNumberFormat="1" applyFont="1" applyFill="1" applyBorder="1" applyAlignment="1">
      <alignment horizontal="center"/>
    </xf>
    <xf numFmtId="165" fontId="49" fillId="9" borderId="10" xfId="33" applyFont="1" applyFill="1" applyBorder="1" applyAlignment="1">
      <alignment horizontal="right" vertical="center"/>
    </xf>
    <xf numFmtId="167" fontId="49" fillId="9" borderId="10" xfId="33" applyNumberFormat="1" applyFont="1" applyFill="1" applyBorder="1" applyAlignment="1">
      <alignment horizontal="center" vertical="center"/>
    </xf>
    <xf numFmtId="167" fontId="55" fillId="9" borderId="18" xfId="33" applyNumberFormat="1" applyFont="1" applyFill="1" applyBorder="1" applyAlignment="1">
      <alignment horizontal="center" vertical="center"/>
    </xf>
    <xf numFmtId="167" fontId="26" fillId="9" borderId="10" xfId="33" applyNumberFormat="1" applyFont="1" applyFill="1" applyBorder="1" applyAlignment="1">
      <alignment horizontal="center"/>
    </xf>
    <xf numFmtId="165" fontId="49" fillId="2" borderId="10" xfId="33" applyFont="1" applyFill="1" applyBorder="1" applyAlignment="1">
      <alignment horizontal="right" vertical="center"/>
    </xf>
    <xf numFmtId="167" fontId="49" fillId="2" borderId="10" xfId="33" applyNumberFormat="1" applyFont="1" applyFill="1" applyBorder="1" applyAlignment="1">
      <alignment horizontal="center" vertical="center"/>
    </xf>
    <xf numFmtId="167" fontId="55" fillId="2" borderId="18" xfId="33" applyNumberFormat="1" applyFont="1" applyFill="1" applyBorder="1" applyAlignment="1">
      <alignment horizontal="center" vertical="center"/>
    </xf>
    <xf numFmtId="167" fontId="26" fillId="2" borderId="10" xfId="33" applyNumberFormat="1" applyFont="1" applyFill="1" applyBorder="1" applyAlignment="1">
      <alignment horizontal="center"/>
    </xf>
    <xf numFmtId="165" fontId="49" fillId="8" borderId="10" xfId="33" applyFont="1" applyFill="1" applyBorder="1" applyAlignment="1">
      <alignment horizontal="right" vertical="center"/>
    </xf>
    <xf numFmtId="167" fontId="49" fillId="8" borderId="10" xfId="33" applyNumberFormat="1" applyFont="1" applyFill="1" applyBorder="1" applyAlignment="1">
      <alignment horizontal="center" vertical="center"/>
    </xf>
    <xf numFmtId="167" fontId="55" fillId="8" borderId="18" xfId="33" applyNumberFormat="1" applyFont="1" applyFill="1" applyBorder="1" applyAlignment="1">
      <alignment horizontal="center" vertical="center"/>
    </xf>
    <xf numFmtId="167" fontId="26" fillId="8" borderId="10" xfId="33" applyNumberFormat="1" applyFont="1" applyFill="1" applyBorder="1" applyAlignment="1">
      <alignment horizontal="center"/>
    </xf>
    <xf numFmtId="165" fontId="52" fillId="35" borderId="10" xfId="33" applyFont="1" applyFill="1" applyBorder="1" applyAlignment="1">
      <alignment horizontal="center" vertical="center"/>
    </xf>
    <xf numFmtId="167" fontId="54" fillId="35" borderId="10" xfId="33" applyNumberFormat="1" applyFont="1" applyFill="1" applyBorder="1" applyAlignment="1">
      <alignment horizontal="center" vertical="center"/>
    </xf>
    <xf numFmtId="165" fontId="49" fillId="36" borderId="10" xfId="33" applyFont="1" applyFill="1" applyBorder="1" applyAlignment="1">
      <alignment horizontal="right" vertical="center"/>
    </xf>
    <xf numFmtId="167" fontId="49" fillId="36" borderId="10" xfId="33" applyNumberFormat="1" applyFont="1" applyFill="1" applyBorder="1" applyAlignment="1">
      <alignment horizontal="center" vertical="center"/>
    </xf>
    <xf numFmtId="165" fontId="49" fillId="37" borderId="10" xfId="33" applyFont="1" applyFill="1" applyBorder="1" applyAlignment="1">
      <alignment horizontal="right" vertical="center"/>
    </xf>
    <xf numFmtId="167" fontId="49" fillId="37" borderId="10" xfId="33" applyNumberFormat="1" applyFont="1" applyFill="1" applyBorder="1" applyAlignment="1">
      <alignment horizontal="center" vertical="center"/>
    </xf>
    <xf numFmtId="165" fontId="49" fillId="38" borderId="10" xfId="33" applyFont="1" applyFill="1" applyBorder="1" applyAlignment="1">
      <alignment horizontal="right" vertical="center"/>
    </xf>
    <xf numFmtId="167" fontId="49" fillId="38" borderId="10" xfId="33" applyNumberFormat="1" applyFont="1" applyFill="1" applyBorder="1" applyAlignment="1">
      <alignment horizontal="center" vertical="center"/>
    </xf>
    <xf numFmtId="167" fontId="55" fillId="38" borderId="18" xfId="33" applyNumberFormat="1" applyFont="1" applyFill="1" applyBorder="1" applyAlignment="1">
      <alignment horizontal="center" vertical="center"/>
    </xf>
    <xf numFmtId="167" fontId="26" fillId="38" borderId="10" xfId="33" applyNumberFormat="1" applyFont="1" applyFill="1" applyBorder="1" applyAlignment="1">
      <alignment horizontal="center"/>
    </xf>
    <xf numFmtId="167" fontId="26" fillId="38" borderId="19" xfId="33" applyNumberFormat="1" applyFont="1" applyFill="1" applyBorder="1" applyAlignment="1">
      <alignment horizontal="center" vertical="center"/>
    </xf>
    <xf numFmtId="167" fontId="55" fillId="33" borderId="19" xfId="33" applyNumberFormat="1" applyFont="1" applyFill="1" applyBorder="1" applyAlignment="1">
      <alignment horizontal="center" vertical="center"/>
    </xf>
    <xf numFmtId="167" fontId="26" fillId="33" borderId="19" xfId="33" applyNumberFormat="1" applyFont="1" applyFill="1" applyBorder="1" applyAlignment="1">
      <alignment horizontal="center" vertical="center"/>
    </xf>
    <xf numFmtId="167" fontId="26" fillId="33" borderId="10" xfId="33" applyNumberFormat="1" applyFont="1" applyFill="1" applyBorder="1" applyAlignment="1">
      <alignment horizontal="center" vertical="center"/>
    </xf>
    <xf numFmtId="167" fontId="49" fillId="16" borderId="19" xfId="33" applyNumberFormat="1" applyFont="1" applyFill="1" applyBorder="1" applyAlignment="1">
      <alignment horizontal="center" vertical="center"/>
    </xf>
    <xf numFmtId="167" fontId="22" fillId="15" borderId="19" xfId="33" applyNumberFormat="1" applyFont="1" applyFill="1" applyBorder="1" applyAlignment="1">
      <alignment horizontal="center" vertical="center"/>
    </xf>
    <xf numFmtId="166" fontId="22" fillId="0" borderId="11" xfId="0" applyNumberFormat="1" applyFont="1" applyFill="1" applyBorder="1" applyAlignment="1">
      <alignment horizontal="center" vertical="center"/>
    </xf>
    <xf numFmtId="167" fontId="26" fillId="13" borderId="10" xfId="33" applyNumberFormat="1" applyFont="1" applyFill="1" applyBorder="1" applyAlignment="1">
      <alignment horizontal="center" vertical="center"/>
    </xf>
    <xf numFmtId="167" fontId="26" fillId="13" borderId="10" xfId="33" applyNumberFormat="1" applyFont="1" applyFill="1" applyBorder="1" applyAlignment="1">
      <alignment/>
    </xf>
    <xf numFmtId="0" fontId="32" fillId="13" borderId="10" xfId="0" applyFont="1" applyFill="1" applyBorder="1" applyAlignment="1">
      <alignment/>
    </xf>
    <xf numFmtId="167" fontId="26" fillId="7" borderId="10" xfId="33" applyNumberFormat="1" applyFont="1" applyFill="1" applyBorder="1" applyAlignment="1">
      <alignment horizontal="center" vertical="center"/>
    </xf>
    <xf numFmtId="167" fontId="26" fillId="7" borderId="10" xfId="33" applyNumberFormat="1" applyFont="1" applyFill="1" applyBorder="1" applyAlignment="1">
      <alignment/>
    </xf>
    <xf numFmtId="167" fontId="26" fillId="0" borderId="19" xfId="33" applyNumberFormat="1" applyFont="1" applyFill="1" applyBorder="1" applyAlignment="1">
      <alignment horizontal="center" vertical="center"/>
    </xf>
    <xf numFmtId="167" fontId="26" fillId="12" borderId="19" xfId="33" applyNumberFormat="1" applyFont="1" applyFill="1" applyBorder="1" applyAlignment="1">
      <alignment horizontal="center" vertical="center"/>
    </xf>
    <xf numFmtId="167" fontId="26" fillId="12" borderId="10" xfId="33" applyNumberFormat="1" applyFont="1" applyFill="1" applyBorder="1" applyAlignment="1">
      <alignment/>
    </xf>
    <xf numFmtId="167" fontId="26" fillId="11" borderId="19" xfId="33" applyNumberFormat="1" applyFont="1" applyFill="1" applyBorder="1" applyAlignment="1">
      <alignment horizontal="center" vertical="center"/>
    </xf>
    <xf numFmtId="167" fontId="26" fillId="11" borderId="10" xfId="33" applyNumberFormat="1" applyFont="1" applyFill="1" applyBorder="1" applyAlignment="1">
      <alignment/>
    </xf>
    <xf numFmtId="167" fontId="26" fillId="10" borderId="19" xfId="33" applyNumberFormat="1" applyFont="1" applyFill="1" applyBorder="1" applyAlignment="1">
      <alignment horizontal="center" vertical="center"/>
    </xf>
    <xf numFmtId="167" fontId="26" fillId="10" borderId="10" xfId="33" applyNumberFormat="1" applyFont="1" applyFill="1" applyBorder="1" applyAlignment="1">
      <alignment/>
    </xf>
    <xf numFmtId="167" fontId="26" fillId="4" borderId="19" xfId="33" applyNumberFormat="1" applyFont="1" applyFill="1" applyBorder="1" applyAlignment="1">
      <alignment horizontal="center" vertical="center"/>
    </xf>
    <xf numFmtId="167" fontId="26" fillId="4" borderId="10" xfId="33" applyNumberFormat="1" applyFont="1" applyFill="1" applyBorder="1" applyAlignment="1">
      <alignment/>
    </xf>
    <xf numFmtId="167" fontId="26" fillId="9" borderId="19" xfId="33" applyNumberFormat="1" applyFont="1" applyFill="1" applyBorder="1" applyAlignment="1">
      <alignment horizontal="center" vertical="center"/>
    </xf>
    <xf numFmtId="167" fontId="26" fillId="9" borderId="10" xfId="33" applyNumberFormat="1" applyFont="1" applyFill="1" applyBorder="1" applyAlignment="1">
      <alignment/>
    </xf>
    <xf numFmtId="167" fontId="26" fillId="3" borderId="19" xfId="33" applyNumberFormat="1" applyFont="1" applyFill="1" applyBorder="1" applyAlignment="1">
      <alignment horizontal="center" vertical="center"/>
    </xf>
    <xf numFmtId="167" fontId="26" fillId="3" borderId="10" xfId="33" applyNumberFormat="1" applyFont="1" applyFill="1" applyBorder="1" applyAlignment="1">
      <alignment/>
    </xf>
    <xf numFmtId="167" fontId="26" fillId="8" borderId="19" xfId="33" applyNumberFormat="1" applyFont="1" applyFill="1" applyBorder="1" applyAlignment="1">
      <alignment horizontal="center" vertical="center"/>
    </xf>
    <xf numFmtId="167" fontId="26" fillId="8" borderId="10" xfId="33" applyNumberFormat="1" applyFont="1" applyFill="1" applyBorder="1" applyAlignment="1">
      <alignment/>
    </xf>
    <xf numFmtId="167" fontId="26" fillId="2" borderId="19" xfId="33" applyNumberFormat="1" applyFont="1" applyFill="1" applyBorder="1" applyAlignment="1">
      <alignment horizontal="center" vertical="center"/>
    </xf>
    <xf numFmtId="167" fontId="26" fillId="2" borderId="10" xfId="33" applyNumberFormat="1" applyFont="1" applyFill="1" applyBorder="1" applyAlignment="1">
      <alignment/>
    </xf>
    <xf numFmtId="167" fontId="26" fillId="38" borderId="10" xfId="33" applyNumberFormat="1" applyFont="1" applyFill="1" applyBorder="1" applyAlignment="1">
      <alignment/>
    </xf>
    <xf numFmtId="0" fontId="56" fillId="0" borderId="10" xfId="0" applyFont="1" applyBorder="1" applyAlignment="1">
      <alignment horizontal="left" vertical="center"/>
    </xf>
    <xf numFmtId="167" fontId="0" fillId="0" borderId="10" xfId="33" applyNumberFormat="1" applyFont="1" applyBorder="1" applyAlignment="1">
      <alignment/>
    </xf>
    <xf numFmtId="167" fontId="26" fillId="12" borderId="10" xfId="33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167" fontId="49" fillId="0" borderId="19" xfId="33" applyNumberFormat="1" applyFont="1" applyFill="1" applyBorder="1" applyAlignment="1">
      <alignment horizontal="center" vertical="center"/>
    </xf>
    <xf numFmtId="167" fontId="55" fillId="0" borderId="19" xfId="33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7" fontId="54" fillId="0" borderId="10" xfId="33" applyNumberFormat="1" applyFont="1" applyFill="1" applyBorder="1" applyAlignment="1">
      <alignment horizontal="center" vertical="center"/>
    </xf>
    <xf numFmtId="167" fontId="22" fillId="0" borderId="10" xfId="33" applyNumberFormat="1" applyFont="1" applyFill="1" applyBorder="1" applyAlignment="1">
      <alignment horizontal="center" vertical="center"/>
    </xf>
    <xf numFmtId="167" fontId="50" fillId="0" borderId="10" xfId="33" applyNumberFormat="1" applyFont="1" applyFill="1" applyBorder="1" applyAlignment="1">
      <alignment horizontal="center" vertical="center"/>
    </xf>
    <xf numFmtId="165" fontId="49" fillId="0" borderId="10" xfId="33" applyFont="1" applyFill="1" applyBorder="1" applyAlignment="1">
      <alignment horizontal="right" vertical="center"/>
    </xf>
    <xf numFmtId="165" fontId="54" fillId="18" borderId="10" xfId="33" applyFont="1" applyFill="1" applyBorder="1" applyAlignment="1">
      <alignment horizontal="center" vertical="center"/>
    </xf>
    <xf numFmtId="167" fontId="55" fillId="0" borderId="22" xfId="33" applyNumberFormat="1" applyFont="1" applyBorder="1" applyAlignment="1">
      <alignment horizontal="center" vertical="center"/>
    </xf>
    <xf numFmtId="167" fontId="55" fillId="0" borderId="10" xfId="33" applyNumberFormat="1" applyFont="1" applyBorder="1" applyAlignment="1">
      <alignment horizontal="right" vertical="center"/>
    </xf>
    <xf numFmtId="167" fontId="26" fillId="0" borderId="10" xfId="33" applyNumberFormat="1" applyFont="1" applyFill="1" applyBorder="1" applyAlignment="1">
      <alignment horizontal="center"/>
    </xf>
    <xf numFmtId="167" fontId="55" fillId="0" borderId="17" xfId="33" applyNumberFormat="1" applyFont="1" applyBorder="1" applyAlignment="1">
      <alignment horizontal="center" vertical="center"/>
    </xf>
    <xf numFmtId="167" fontId="50" fillId="19" borderId="14" xfId="33" applyNumberFormat="1" applyFont="1" applyFill="1" applyBorder="1" applyAlignment="1">
      <alignment horizontal="center" vertical="center"/>
    </xf>
    <xf numFmtId="167" fontId="49" fillId="0" borderId="10" xfId="33" applyNumberFormat="1" applyFont="1" applyBorder="1" applyAlignment="1">
      <alignment horizontal="right" vertical="center"/>
    </xf>
    <xf numFmtId="165" fontId="53" fillId="0" borderId="10" xfId="33" applyFont="1" applyFill="1" applyBorder="1" applyAlignment="1">
      <alignment horizontal="center" vertical="center"/>
    </xf>
    <xf numFmtId="165" fontId="52" fillId="39" borderId="10" xfId="33" applyFont="1" applyFill="1" applyBorder="1" applyAlignment="1">
      <alignment horizontal="center" vertical="center"/>
    </xf>
    <xf numFmtId="167" fontId="49" fillId="39" borderId="10" xfId="33" applyNumberFormat="1" applyFont="1" applyFill="1" applyBorder="1" applyAlignment="1">
      <alignment horizontal="center" vertical="center"/>
    </xf>
    <xf numFmtId="167" fontId="50" fillId="18" borderId="10" xfId="33" applyNumberFormat="1" applyFont="1" applyFill="1" applyBorder="1" applyAlignment="1">
      <alignment horizontal="center" vertical="center"/>
    </xf>
    <xf numFmtId="167" fontId="55" fillId="12" borderId="18" xfId="33" applyNumberFormat="1" applyFont="1" applyFill="1" applyBorder="1" applyAlignment="1">
      <alignment horizontal="center" vertical="center"/>
    </xf>
    <xf numFmtId="167" fontId="50" fillId="17" borderId="10" xfId="33" applyNumberFormat="1" applyFont="1" applyFill="1" applyBorder="1" applyAlignment="1">
      <alignment horizontal="center" vertical="center"/>
    </xf>
    <xf numFmtId="167" fontId="50" fillId="16" borderId="10" xfId="33" applyNumberFormat="1" applyFont="1" applyFill="1" applyBorder="1" applyAlignment="1">
      <alignment horizontal="center" vertical="center"/>
    </xf>
    <xf numFmtId="167" fontId="50" fillId="15" borderId="10" xfId="33" applyNumberFormat="1" applyFont="1" applyFill="1" applyBorder="1" applyAlignment="1">
      <alignment horizontal="center" vertical="center"/>
    </xf>
    <xf numFmtId="167" fontId="50" fillId="14" borderId="10" xfId="33" applyNumberFormat="1" applyFont="1" applyFill="1" applyBorder="1" applyAlignment="1">
      <alignment horizontal="center" vertical="center"/>
    </xf>
    <xf numFmtId="167" fontId="50" fillId="35" borderId="10" xfId="33" applyNumberFormat="1" applyFont="1" applyFill="1" applyBorder="1" applyAlignment="1">
      <alignment horizontal="center" vertical="center"/>
    </xf>
    <xf numFmtId="167" fontId="55" fillId="36" borderId="10" xfId="33" applyNumberFormat="1" applyFont="1" applyFill="1" applyBorder="1" applyAlignment="1">
      <alignment horizontal="center" vertical="center"/>
    </xf>
    <xf numFmtId="167" fontId="55" fillId="37" borderId="10" xfId="33" applyNumberFormat="1" applyFont="1" applyFill="1" applyBorder="1" applyAlignment="1">
      <alignment horizontal="center" vertical="center"/>
    </xf>
    <xf numFmtId="167" fontId="50" fillId="34" borderId="10" xfId="33" applyNumberFormat="1" applyFont="1" applyFill="1" applyBorder="1" applyAlignment="1">
      <alignment horizontal="center" vertical="center"/>
    </xf>
    <xf numFmtId="167" fontId="55" fillId="0" borderId="10" xfId="33" applyNumberFormat="1" applyFont="1" applyFill="1" applyBorder="1" applyAlignment="1">
      <alignment horizontal="right" vertical="center"/>
    </xf>
    <xf numFmtId="0" fontId="43" fillId="0" borderId="0" xfId="0" applyFont="1" applyAlignment="1">
      <alignment/>
    </xf>
    <xf numFmtId="167" fontId="55" fillId="16" borderId="19" xfId="33" applyNumberFormat="1" applyFont="1" applyFill="1" applyBorder="1" applyAlignment="1">
      <alignment horizontal="center" vertical="center"/>
    </xf>
    <xf numFmtId="167" fontId="50" fillId="15" borderId="19" xfId="33" applyNumberFormat="1" applyFont="1" applyFill="1" applyBorder="1" applyAlignment="1">
      <alignment horizontal="center" vertical="center"/>
    </xf>
    <xf numFmtId="167" fontId="55" fillId="39" borderId="10" xfId="33" applyNumberFormat="1" applyFont="1" applyFill="1" applyBorder="1" applyAlignment="1">
      <alignment horizontal="center" vertical="center"/>
    </xf>
    <xf numFmtId="167" fontId="50" fillId="0" borderId="10" xfId="33" applyNumberFormat="1" applyFont="1" applyBorder="1" applyAlignment="1">
      <alignment horizontal="center" vertical="center"/>
    </xf>
    <xf numFmtId="167" fontId="55" fillId="0" borderId="17" xfId="33" applyNumberFormat="1" applyFont="1" applyBorder="1" applyAlignment="1">
      <alignment horizontal="center"/>
    </xf>
    <xf numFmtId="167" fontId="50" fillId="0" borderId="17" xfId="33" applyNumberFormat="1" applyFont="1" applyBorder="1" applyAlignment="1">
      <alignment horizontal="center" vertical="center"/>
    </xf>
    <xf numFmtId="0" fontId="51" fillId="40" borderId="0" xfId="0" applyFont="1" applyFill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66" fontId="51" fillId="40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120" zoomScaleNormal="120" zoomScalePageLayoutView="0" workbookViewId="0" topLeftCell="A1">
      <selection activeCell="A1" sqref="A1:H1"/>
    </sheetView>
  </sheetViews>
  <sheetFormatPr defaultColWidth="9.140625" defaultRowHeight="15"/>
  <cols>
    <col min="1" max="1" width="33.140625" style="0" bestFit="1" customWidth="1"/>
    <col min="2" max="3" width="12.28125" style="0" bestFit="1" customWidth="1"/>
    <col min="4" max="4" width="15.57421875" style="0" customWidth="1"/>
    <col min="5" max="5" width="16.57421875" style="1" customWidth="1"/>
    <col min="6" max="6" width="13.7109375" style="0" bestFit="1" customWidth="1"/>
    <col min="7" max="7" width="12.28125" style="0" bestFit="1" customWidth="1"/>
    <col min="8" max="8" width="12.140625" style="0" customWidth="1"/>
  </cols>
  <sheetData>
    <row r="1" spans="1:8" s="6" customFormat="1" ht="19.5" customHeight="1" thickBot="1">
      <c r="A1" s="212" t="s">
        <v>110</v>
      </c>
      <c r="B1" s="212"/>
      <c r="C1" s="212"/>
      <c r="D1" s="212"/>
      <c r="E1" s="212"/>
      <c r="F1" s="212"/>
      <c r="G1" s="212"/>
      <c r="H1" s="212"/>
    </row>
    <row r="2" spans="1:8" ht="15.75" thickBot="1">
      <c r="A2" s="215" t="s">
        <v>0</v>
      </c>
      <c r="B2" s="8">
        <v>2018</v>
      </c>
      <c r="C2" s="8">
        <v>2019</v>
      </c>
      <c r="D2" s="213">
        <v>2020</v>
      </c>
      <c r="E2" s="214"/>
      <c r="F2" s="7">
        <v>2021</v>
      </c>
      <c r="G2" s="8">
        <v>2022</v>
      </c>
      <c r="H2" s="9">
        <v>2023</v>
      </c>
    </row>
    <row r="3" spans="1:8" ht="15.75" thickBot="1">
      <c r="A3" s="216"/>
      <c r="B3" s="8" t="s">
        <v>1</v>
      </c>
      <c r="C3" s="8" t="s">
        <v>1</v>
      </c>
      <c r="D3" s="70" t="s">
        <v>59</v>
      </c>
      <c r="E3" s="71" t="s">
        <v>60</v>
      </c>
      <c r="F3" s="7" t="s">
        <v>2</v>
      </c>
      <c r="G3" s="8" t="s">
        <v>61</v>
      </c>
      <c r="H3" s="9" t="s">
        <v>61</v>
      </c>
    </row>
    <row r="4" spans="1:8" ht="15" customHeight="1" thickBot="1">
      <c r="A4" s="74" t="s">
        <v>3</v>
      </c>
      <c r="B4" s="26">
        <f>B5+B12+B21</f>
        <v>611578</v>
      </c>
      <c r="C4" s="26">
        <f aca="true" t="shared" si="0" ref="C4:H4">C5+C12+C21</f>
        <v>715288</v>
      </c>
      <c r="D4" s="26">
        <f t="shared" si="0"/>
        <v>690803</v>
      </c>
      <c r="E4" s="26">
        <f t="shared" si="0"/>
        <v>710000</v>
      </c>
      <c r="F4" s="67">
        <f t="shared" si="0"/>
        <v>724833</v>
      </c>
      <c r="G4" s="26">
        <f t="shared" si="0"/>
        <v>736635</v>
      </c>
      <c r="H4" s="26">
        <f t="shared" si="0"/>
        <v>737065</v>
      </c>
    </row>
    <row r="5" spans="1:8" ht="13.5" customHeight="1">
      <c r="A5" s="19" t="s">
        <v>4</v>
      </c>
      <c r="B5" s="27">
        <f>B6+B8+B10</f>
        <v>328863</v>
      </c>
      <c r="C5" s="27">
        <f aca="true" t="shared" si="1" ref="C5:H5">C6+C8+C10</f>
        <v>405574</v>
      </c>
      <c r="D5" s="27">
        <f t="shared" si="1"/>
        <v>413350</v>
      </c>
      <c r="E5" s="27">
        <f t="shared" si="1"/>
        <v>398375</v>
      </c>
      <c r="F5" s="68">
        <f t="shared" si="1"/>
        <v>414340</v>
      </c>
      <c r="G5" s="27">
        <f t="shared" si="1"/>
        <v>425440</v>
      </c>
      <c r="H5" s="27">
        <f t="shared" si="1"/>
        <v>425940</v>
      </c>
    </row>
    <row r="6" spans="1:8" ht="13.5" customHeight="1">
      <c r="A6" s="11" t="s">
        <v>62</v>
      </c>
      <c r="B6" s="3">
        <v>299391</v>
      </c>
      <c r="C6" s="3">
        <v>355248</v>
      </c>
      <c r="D6" s="30">
        <v>360000</v>
      </c>
      <c r="E6" s="30">
        <v>351843</v>
      </c>
      <c r="F6" s="31">
        <v>360000</v>
      </c>
      <c r="G6" s="30">
        <v>370000</v>
      </c>
      <c r="H6" s="30">
        <v>370000</v>
      </c>
    </row>
    <row r="7" spans="1:8" ht="13.5" customHeight="1">
      <c r="A7" s="2"/>
      <c r="B7" s="3"/>
      <c r="C7" s="3"/>
      <c r="D7" s="30"/>
      <c r="E7" s="30"/>
      <c r="F7" s="31"/>
      <c r="G7" s="30"/>
      <c r="H7" s="30"/>
    </row>
    <row r="8" spans="1:8" ht="13.5" customHeight="1">
      <c r="A8" s="11" t="s">
        <v>5</v>
      </c>
      <c r="B8" s="3">
        <v>28777</v>
      </c>
      <c r="C8" s="3">
        <v>29144</v>
      </c>
      <c r="D8" s="30">
        <v>28100</v>
      </c>
      <c r="E8" s="30">
        <v>22032</v>
      </c>
      <c r="F8" s="31">
        <v>29100</v>
      </c>
      <c r="G8" s="30">
        <v>29100</v>
      </c>
      <c r="H8" s="30">
        <v>29600</v>
      </c>
    </row>
    <row r="9" spans="1:8" ht="13.5" customHeight="1">
      <c r="A9" s="2"/>
      <c r="B9" s="3"/>
      <c r="C9" s="3"/>
      <c r="D9" s="30"/>
      <c r="E9" s="30"/>
      <c r="F9" s="31"/>
      <c r="G9" s="30"/>
      <c r="H9" s="30"/>
    </row>
    <row r="10" spans="1:8" ht="13.5" customHeight="1">
      <c r="A10" s="11" t="s">
        <v>6</v>
      </c>
      <c r="B10" s="3">
        <v>695</v>
      </c>
      <c r="C10" s="3">
        <v>21182</v>
      </c>
      <c r="D10" s="30">
        <v>25250</v>
      </c>
      <c r="E10" s="30">
        <v>24500</v>
      </c>
      <c r="F10" s="31">
        <v>25240</v>
      </c>
      <c r="G10" s="30">
        <v>26340</v>
      </c>
      <c r="H10" s="30">
        <v>26340</v>
      </c>
    </row>
    <row r="11" spans="1:8" ht="13.5" customHeight="1">
      <c r="A11" s="2"/>
      <c r="B11" s="3"/>
      <c r="C11" s="3"/>
      <c r="D11" s="30"/>
      <c r="E11" s="30"/>
      <c r="F11" s="31"/>
      <c r="G11" s="30"/>
      <c r="H11" s="30"/>
    </row>
    <row r="12" spans="1:8" ht="13.5" customHeight="1">
      <c r="A12" s="10" t="s">
        <v>7</v>
      </c>
      <c r="B12" s="32">
        <f>B13+B15+B17+B19</f>
        <v>202614</v>
      </c>
      <c r="C12" s="32">
        <f aca="true" t="shared" si="2" ref="C12:H12">C13+C15+C17+C19</f>
        <v>168531</v>
      </c>
      <c r="D12" s="32">
        <f t="shared" si="2"/>
        <v>161858</v>
      </c>
      <c r="E12" s="32">
        <f t="shared" si="2"/>
        <v>151195</v>
      </c>
      <c r="F12" s="69">
        <f t="shared" si="2"/>
        <v>163208</v>
      </c>
      <c r="G12" s="32">
        <f t="shared" si="2"/>
        <v>163408</v>
      </c>
      <c r="H12" s="32">
        <f t="shared" si="2"/>
        <v>163838</v>
      </c>
    </row>
    <row r="13" spans="1:8" ht="13.5" customHeight="1">
      <c r="A13" s="11" t="s">
        <v>8</v>
      </c>
      <c r="B13" s="3">
        <v>173012</v>
      </c>
      <c r="C13" s="3">
        <v>155872</v>
      </c>
      <c r="D13" s="30">
        <v>154370</v>
      </c>
      <c r="E13" s="30">
        <v>143395</v>
      </c>
      <c r="F13" s="31">
        <v>155170</v>
      </c>
      <c r="G13" s="30">
        <v>155170</v>
      </c>
      <c r="H13" s="30">
        <v>155270</v>
      </c>
    </row>
    <row r="14" spans="1:8" ht="13.5" customHeight="1">
      <c r="A14" s="2"/>
      <c r="B14" s="3"/>
      <c r="C14" s="3"/>
      <c r="D14" s="30"/>
      <c r="E14" s="30"/>
      <c r="F14" s="31"/>
      <c r="G14" s="30"/>
      <c r="H14" s="30"/>
    </row>
    <row r="15" spans="1:8" ht="13.5" customHeight="1">
      <c r="A15" s="11" t="s">
        <v>9</v>
      </c>
      <c r="B15" s="3">
        <v>26701</v>
      </c>
      <c r="C15" s="3">
        <v>7549</v>
      </c>
      <c r="D15" s="30">
        <v>7438</v>
      </c>
      <c r="E15" s="30">
        <v>7800</v>
      </c>
      <c r="F15" s="31">
        <v>7988</v>
      </c>
      <c r="G15" s="30">
        <v>8188</v>
      </c>
      <c r="H15" s="30">
        <v>8518</v>
      </c>
    </row>
    <row r="16" spans="1:8" ht="13.5" customHeight="1">
      <c r="A16" s="2"/>
      <c r="B16" s="3"/>
      <c r="C16" s="3"/>
      <c r="D16" s="30"/>
      <c r="E16" s="30"/>
      <c r="F16" s="31"/>
      <c r="G16" s="30"/>
      <c r="H16" s="30"/>
    </row>
    <row r="17" spans="1:8" ht="13.5" customHeight="1">
      <c r="A17" s="11" t="s">
        <v>10</v>
      </c>
      <c r="B17" s="3">
        <v>15</v>
      </c>
      <c r="C17" s="3">
        <v>53</v>
      </c>
      <c r="D17" s="30">
        <v>50</v>
      </c>
      <c r="E17" s="30">
        <v>0</v>
      </c>
      <c r="F17" s="31">
        <v>50</v>
      </c>
      <c r="G17" s="30">
        <v>50</v>
      </c>
      <c r="H17" s="30">
        <v>50</v>
      </c>
    </row>
    <row r="18" spans="1:8" ht="13.5" customHeight="1">
      <c r="A18" s="2"/>
      <c r="B18" s="3"/>
      <c r="C18" s="3"/>
      <c r="D18" s="30"/>
      <c r="E18" s="30"/>
      <c r="F18" s="31"/>
      <c r="G18" s="30"/>
      <c r="H18" s="30"/>
    </row>
    <row r="19" spans="1:8" ht="13.5" customHeight="1">
      <c r="A19" s="11" t="s">
        <v>11</v>
      </c>
      <c r="B19" s="35">
        <v>2886</v>
      </c>
      <c r="C19" s="35">
        <v>5057</v>
      </c>
      <c r="D19" s="30">
        <v>0</v>
      </c>
      <c r="E19" s="30">
        <v>0</v>
      </c>
      <c r="F19" s="31">
        <v>0</v>
      </c>
      <c r="G19" s="30">
        <v>0</v>
      </c>
      <c r="H19" s="30">
        <v>0</v>
      </c>
    </row>
    <row r="20" spans="1:8" ht="13.5" customHeight="1">
      <c r="A20" s="2"/>
      <c r="B20" s="3"/>
      <c r="C20" s="3"/>
      <c r="D20" s="30"/>
      <c r="E20" s="30"/>
      <c r="F20" s="31"/>
      <c r="G20" s="30"/>
      <c r="H20" s="30"/>
    </row>
    <row r="21" spans="1:8" ht="13.5" customHeight="1">
      <c r="A21" s="10" t="s">
        <v>12</v>
      </c>
      <c r="B21" s="32">
        <f>B22</f>
        <v>80101</v>
      </c>
      <c r="C21" s="32">
        <f aca="true" t="shared" si="3" ref="C21:H21">C22</f>
        <v>141183</v>
      </c>
      <c r="D21" s="32">
        <f t="shared" si="3"/>
        <v>115595</v>
      </c>
      <c r="E21" s="32">
        <f t="shared" si="3"/>
        <v>160430</v>
      </c>
      <c r="F21" s="69">
        <f t="shared" si="3"/>
        <v>147285</v>
      </c>
      <c r="G21" s="32">
        <f t="shared" si="3"/>
        <v>147787</v>
      </c>
      <c r="H21" s="32">
        <f t="shared" si="3"/>
        <v>147287</v>
      </c>
    </row>
    <row r="22" spans="1:8" s="1" customFormat="1" ht="13.5" customHeight="1" thickBot="1">
      <c r="A22" s="11" t="s">
        <v>13</v>
      </c>
      <c r="B22" s="3">
        <v>80101</v>
      </c>
      <c r="C22" s="3">
        <v>141183</v>
      </c>
      <c r="D22" s="30">
        <v>115595</v>
      </c>
      <c r="E22" s="30">
        <v>160430</v>
      </c>
      <c r="F22" s="31">
        <v>147285</v>
      </c>
      <c r="G22" s="30">
        <v>147787</v>
      </c>
      <c r="H22" s="30">
        <v>147287</v>
      </c>
    </row>
    <row r="23" spans="1:8" ht="15" customHeight="1" thickBot="1">
      <c r="A23" s="74" t="s">
        <v>14</v>
      </c>
      <c r="B23" s="26">
        <f>B24+B25+B26+B27</f>
        <v>38013</v>
      </c>
      <c r="C23" s="26">
        <f aca="true" t="shared" si="4" ref="C23:H23">C24+C25+C26+C27</f>
        <v>0</v>
      </c>
      <c r="D23" s="26">
        <f t="shared" si="4"/>
        <v>0</v>
      </c>
      <c r="E23" s="26">
        <f t="shared" si="4"/>
        <v>0</v>
      </c>
      <c r="F23" s="67">
        <f t="shared" si="4"/>
        <v>11400</v>
      </c>
      <c r="G23" s="26">
        <f t="shared" si="4"/>
        <v>0</v>
      </c>
      <c r="H23" s="26">
        <f t="shared" si="4"/>
        <v>0</v>
      </c>
    </row>
    <row r="24" spans="1:8" ht="13.5" customHeight="1">
      <c r="A24" s="19" t="s">
        <v>64</v>
      </c>
      <c r="B24" s="27">
        <v>13</v>
      </c>
      <c r="C24" s="27"/>
      <c r="D24" s="28"/>
      <c r="E24" s="28">
        <v>0</v>
      </c>
      <c r="F24" s="29"/>
      <c r="G24" s="28"/>
      <c r="H24" s="28"/>
    </row>
    <row r="25" spans="1:8" ht="13.5" customHeight="1">
      <c r="A25" s="10" t="s">
        <v>65</v>
      </c>
      <c r="B25" s="38"/>
      <c r="C25" s="38"/>
      <c r="D25" s="34"/>
      <c r="E25" s="34"/>
      <c r="F25" s="33"/>
      <c r="G25" s="34"/>
      <c r="H25" s="34"/>
    </row>
    <row r="26" spans="1:8" s="1" customFormat="1" ht="13.5" customHeight="1">
      <c r="A26" s="10" t="s">
        <v>79</v>
      </c>
      <c r="B26" s="38"/>
      <c r="C26" s="38"/>
      <c r="D26" s="34"/>
      <c r="E26" s="34"/>
      <c r="F26" s="33"/>
      <c r="G26" s="34"/>
      <c r="H26" s="34"/>
    </row>
    <row r="27" spans="1:8" ht="13.5" customHeight="1" thickBot="1">
      <c r="A27" s="17" t="s">
        <v>15</v>
      </c>
      <c r="B27" s="32">
        <v>38000</v>
      </c>
      <c r="C27" s="32"/>
      <c r="D27" s="34"/>
      <c r="E27" s="34"/>
      <c r="F27" s="33">
        <v>11400</v>
      </c>
      <c r="G27" s="34">
        <v>0</v>
      </c>
      <c r="H27" s="34">
        <v>0</v>
      </c>
    </row>
    <row r="28" spans="1:8" ht="13.5" customHeight="1" thickBot="1">
      <c r="A28" s="74" t="s">
        <v>16</v>
      </c>
      <c r="B28" s="40">
        <f>B29+B30</f>
        <v>8372</v>
      </c>
      <c r="C28" s="40">
        <f aca="true" t="shared" si="5" ref="C28:H28">C29+C30</f>
        <v>19835</v>
      </c>
      <c r="D28" s="40">
        <f t="shared" si="5"/>
        <v>0</v>
      </c>
      <c r="E28" s="40">
        <f t="shared" si="5"/>
        <v>45157</v>
      </c>
      <c r="F28" s="210">
        <f t="shared" si="5"/>
        <v>91254</v>
      </c>
      <c r="G28" s="40">
        <f t="shared" si="5"/>
        <v>0</v>
      </c>
      <c r="H28" s="40">
        <f t="shared" si="5"/>
        <v>0</v>
      </c>
    </row>
    <row r="29" spans="1:8" ht="13.5" customHeight="1">
      <c r="A29" s="22" t="s">
        <v>17</v>
      </c>
      <c r="B29" s="27">
        <v>8372</v>
      </c>
      <c r="C29" s="27">
        <v>19835</v>
      </c>
      <c r="D29" s="28">
        <v>0</v>
      </c>
      <c r="E29" s="28">
        <v>24620</v>
      </c>
      <c r="F29" s="29">
        <v>91254</v>
      </c>
      <c r="G29" s="28">
        <v>0</v>
      </c>
      <c r="H29" s="28">
        <v>0</v>
      </c>
    </row>
    <row r="30" spans="1:8" ht="13.5" customHeight="1">
      <c r="A30" s="10" t="s">
        <v>18</v>
      </c>
      <c r="B30" s="32">
        <v>0</v>
      </c>
      <c r="C30" s="32">
        <v>0</v>
      </c>
      <c r="D30" s="34">
        <v>0</v>
      </c>
      <c r="E30" s="34">
        <v>20537</v>
      </c>
      <c r="F30" s="33">
        <v>0</v>
      </c>
      <c r="G30" s="34">
        <v>0</v>
      </c>
      <c r="H30" s="34">
        <v>0</v>
      </c>
    </row>
    <row r="31" spans="1:8" ht="13.5" customHeight="1">
      <c r="A31" s="18"/>
      <c r="B31" s="3"/>
      <c r="C31" s="3"/>
      <c r="D31" s="30"/>
      <c r="E31" s="30"/>
      <c r="F31" s="31"/>
      <c r="G31" s="30"/>
      <c r="H31" s="30"/>
    </row>
    <row r="32" spans="1:8" ht="13.5" customHeight="1">
      <c r="A32" s="2" t="s">
        <v>19</v>
      </c>
      <c r="B32" s="41">
        <v>40639</v>
      </c>
      <c r="C32" s="41">
        <v>36651</v>
      </c>
      <c r="D32" s="30">
        <v>36977</v>
      </c>
      <c r="E32" s="30">
        <v>36205</v>
      </c>
      <c r="F32" s="31">
        <v>24794</v>
      </c>
      <c r="G32" s="30">
        <v>18820</v>
      </c>
      <c r="H32" s="30">
        <v>18820</v>
      </c>
    </row>
    <row r="33" spans="1:8" ht="13.5" customHeight="1">
      <c r="A33" s="2" t="s">
        <v>20</v>
      </c>
      <c r="B33" s="41"/>
      <c r="C33" s="41"/>
      <c r="D33" s="30"/>
      <c r="E33" s="30"/>
      <c r="F33" s="31"/>
      <c r="G33" s="30"/>
      <c r="H33" s="30"/>
    </row>
    <row r="34" spans="1:8" ht="13.5" customHeight="1">
      <c r="A34" s="2" t="s">
        <v>21</v>
      </c>
      <c r="B34" s="41"/>
      <c r="C34" s="41"/>
      <c r="D34" s="30"/>
      <c r="E34" s="30"/>
      <c r="F34" s="31"/>
      <c r="G34" s="30"/>
      <c r="H34" s="30"/>
    </row>
    <row r="35" spans="1:8" ht="13.5" customHeight="1" thickBot="1">
      <c r="A35" s="21"/>
      <c r="B35" s="36"/>
      <c r="C35" s="36"/>
      <c r="D35" s="37"/>
      <c r="E35" s="37"/>
      <c r="F35" s="42"/>
      <c r="G35" s="37"/>
      <c r="H35" s="37"/>
    </row>
    <row r="36" spans="1:8" ht="13.5" customHeight="1" thickBot="1">
      <c r="A36" s="20" t="s">
        <v>22</v>
      </c>
      <c r="B36" s="73">
        <f aca="true" t="shared" si="6" ref="B36:H36">B32+B28+B23+B4</f>
        <v>698602</v>
      </c>
      <c r="C36" s="73">
        <f t="shared" si="6"/>
        <v>771774</v>
      </c>
      <c r="D36" s="73">
        <f t="shared" si="6"/>
        <v>727780</v>
      </c>
      <c r="E36" s="73">
        <f>E32+E28+E23+E4</f>
        <v>791362</v>
      </c>
      <c r="F36" s="211">
        <f>F32+F28+F23+F4</f>
        <v>852281</v>
      </c>
      <c r="G36" s="73">
        <f t="shared" si="6"/>
        <v>755455</v>
      </c>
      <c r="H36" s="73">
        <f t="shared" si="6"/>
        <v>755885</v>
      </c>
    </row>
    <row r="37" spans="6:10" ht="15">
      <c r="F37" s="25"/>
      <c r="J37" s="176"/>
    </row>
  </sheetData>
  <sheetProtection/>
  <mergeCells count="3">
    <mergeCell ref="A1:H1"/>
    <mergeCell ref="D2:E2"/>
    <mergeCell ref="A2:A3"/>
  </mergeCells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4.140625" style="0" bestFit="1" customWidth="1"/>
    <col min="2" max="2" width="11.28125" style="0" bestFit="1" customWidth="1"/>
    <col min="3" max="3" width="11.140625" style="0" customWidth="1"/>
    <col min="4" max="4" width="14.57421875" style="0" bestFit="1" customWidth="1"/>
    <col min="5" max="5" width="16.140625" style="0" bestFit="1" customWidth="1"/>
    <col min="6" max="6" width="11.421875" style="0" bestFit="1" customWidth="1"/>
    <col min="7" max="8" width="10.57421875" style="0" bestFit="1" customWidth="1"/>
  </cols>
  <sheetData>
    <row r="1" spans="1:8" ht="16.5" customHeight="1" thickBot="1">
      <c r="A1" s="221" t="s">
        <v>109</v>
      </c>
      <c r="B1" s="221"/>
      <c r="C1" s="221"/>
      <c r="D1" s="221"/>
      <c r="E1" s="221"/>
      <c r="F1" s="221"/>
      <c r="G1" s="221"/>
      <c r="H1" s="221"/>
    </row>
    <row r="2" spans="1:8" ht="13.5" customHeight="1" thickBot="1">
      <c r="A2" s="217" t="s">
        <v>0</v>
      </c>
      <c r="B2" s="13">
        <v>2018</v>
      </c>
      <c r="C2" s="8">
        <v>2019</v>
      </c>
      <c r="D2" s="219">
        <v>2020</v>
      </c>
      <c r="E2" s="220"/>
      <c r="F2" s="7">
        <v>2021</v>
      </c>
      <c r="G2" s="8">
        <v>2022</v>
      </c>
      <c r="H2" s="8">
        <v>2023</v>
      </c>
    </row>
    <row r="3" spans="1:8" ht="13.5" customHeight="1" thickBot="1">
      <c r="A3" s="218"/>
      <c r="B3" s="12" t="s">
        <v>1</v>
      </c>
      <c r="C3" s="14" t="s">
        <v>1</v>
      </c>
      <c r="D3" s="149" t="s">
        <v>63</v>
      </c>
      <c r="E3" s="149" t="s">
        <v>60</v>
      </c>
      <c r="F3" s="15" t="s">
        <v>2</v>
      </c>
      <c r="G3" s="8" t="s">
        <v>2</v>
      </c>
      <c r="H3" s="8" t="s">
        <v>2</v>
      </c>
    </row>
    <row r="4" spans="1:8" ht="15" customHeight="1" thickBot="1">
      <c r="A4" s="74" t="s">
        <v>23</v>
      </c>
      <c r="B4" s="43">
        <f>B5+B21+B25+B29+B39+B49+B62+B81</f>
        <v>483728.9</v>
      </c>
      <c r="C4" s="43">
        <f aca="true" t="shared" si="0" ref="C4:H4">C5+C21+C25+C29+C39+C49+C62+C81</f>
        <v>563437</v>
      </c>
      <c r="D4" s="43">
        <f t="shared" si="0"/>
        <v>584676</v>
      </c>
      <c r="E4" s="43">
        <f t="shared" si="0"/>
        <v>586945</v>
      </c>
      <c r="F4" s="188">
        <f t="shared" si="0"/>
        <v>602589</v>
      </c>
      <c r="G4" s="43">
        <f t="shared" si="0"/>
        <v>601572</v>
      </c>
      <c r="H4" s="43">
        <f t="shared" si="0"/>
        <v>606882</v>
      </c>
    </row>
    <row r="5" spans="1:8" ht="13.5" customHeight="1">
      <c r="A5" s="77" t="s">
        <v>24</v>
      </c>
      <c r="B5" s="78">
        <f>B7+B10+B13+B16+B19</f>
        <v>144473</v>
      </c>
      <c r="C5" s="78">
        <f aca="true" t="shared" si="1" ref="C5:H5">C7+C10+C13+C16+C19</f>
        <v>164608</v>
      </c>
      <c r="D5" s="78">
        <f t="shared" si="1"/>
        <v>167631</v>
      </c>
      <c r="E5" s="78">
        <f>E7+E10+E16+E13+E19</f>
        <v>157102</v>
      </c>
      <c r="F5" s="189">
        <f t="shared" si="1"/>
        <v>157882</v>
      </c>
      <c r="G5" s="78">
        <f t="shared" si="1"/>
        <v>158005</v>
      </c>
      <c r="H5" s="78">
        <f t="shared" si="1"/>
        <v>163855</v>
      </c>
    </row>
    <row r="6" spans="1:8" ht="13.5" customHeight="1">
      <c r="A6" s="81" t="s">
        <v>26</v>
      </c>
      <c r="B6" s="82"/>
      <c r="C6" s="82"/>
      <c r="D6" s="150"/>
      <c r="E6" s="151"/>
      <c r="F6" s="83"/>
      <c r="G6" s="84"/>
      <c r="H6" s="84"/>
    </row>
    <row r="7" spans="1:8" ht="13.5" customHeight="1">
      <c r="A7" s="2" t="s">
        <v>25</v>
      </c>
      <c r="B7" s="35">
        <v>115508</v>
      </c>
      <c r="C7" s="35">
        <v>136770</v>
      </c>
      <c r="D7" s="46">
        <v>141623</v>
      </c>
      <c r="E7" s="72">
        <v>131666</v>
      </c>
      <c r="F7" s="62">
        <v>134244</v>
      </c>
      <c r="G7" s="30">
        <v>134417</v>
      </c>
      <c r="H7" s="30">
        <v>140737</v>
      </c>
    </row>
    <row r="8" spans="1:8" ht="13.5" customHeight="1">
      <c r="A8" s="2"/>
      <c r="B8" s="35"/>
      <c r="C8" s="35"/>
      <c r="D8" s="46"/>
      <c r="E8" s="72"/>
      <c r="F8" s="62"/>
      <c r="G8" s="30"/>
      <c r="H8" s="30"/>
    </row>
    <row r="9" spans="1:8" ht="13.5" customHeight="1">
      <c r="A9" s="81" t="s">
        <v>27</v>
      </c>
      <c r="B9" s="85"/>
      <c r="C9" s="85"/>
      <c r="D9" s="152"/>
      <c r="E9" s="152"/>
      <c r="F9" s="86"/>
      <c r="G9" s="152"/>
      <c r="H9" s="152"/>
    </row>
    <row r="10" spans="1:8" ht="13.5" customHeight="1">
      <c r="A10" s="2" t="s">
        <v>25</v>
      </c>
      <c r="B10" s="35">
        <v>2042</v>
      </c>
      <c r="C10" s="35">
        <v>1806</v>
      </c>
      <c r="D10" s="46">
        <v>2150</v>
      </c>
      <c r="E10" s="72">
        <v>1920</v>
      </c>
      <c r="F10" s="62">
        <v>2150</v>
      </c>
      <c r="G10" s="30">
        <v>2150</v>
      </c>
      <c r="H10" s="30">
        <v>2150</v>
      </c>
    </row>
    <row r="11" spans="1:8" ht="13.5" customHeight="1">
      <c r="A11" s="2"/>
      <c r="B11" s="35"/>
      <c r="C11" s="35"/>
      <c r="D11" s="46"/>
      <c r="E11" s="72"/>
      <c r="F11" s="62"/>
      <c r="G11" s="30"/>
      <c r="H11" s="30"/>
    </row>
    <row r="12" spans="1:8" ht="13.5" customHeight="1">
      <c r="A12" s="87" t="s">
        <v>28</v>
      </c>
      <c r="B12" s="88"/>
      <c r="C12" s="88"/>
      <c r="D12" s="153"/>
      <c r="E12" s="154"/>
      <c r="F12" s="89"/>
      <c r="G12" s="90"/>
      <c r="H12" s="90"/>
    </row>
    <row r="13" spans="1:8" ht="13.5" customHeight="1">
      <c r="A13" s="2" t="s">
        <v>25</v>
      </c>
      <c r="B13" s="35">
        <v>168</v>
      </c>
      <c r="C13" s="35">
        <v>168</v>
      </c>
      <c r="D13" s="46">
        <v>168</v>
      </c>
      <c r="E13" s="46">
        <v>168</v>
      </c>
      <c r="F13" s="62">
        <v>168</v>
      </c>
      <c r="G13" s="30">
        <v>168</v>
      </c>
      <c r="H13" s="30">
        <v>168</v>
      </c>
    </row>
    <row r="14" spans="1:8" ht="13.5" customHeight="1">
      <c r="A14" s="2"/>
      <c r="B14" s="35"/>
      <c r="C14" s="35"/>
      <c r="D14" s="46"/>
      <c r="E14" s="72"/>
      <c r="F14" s="62"/>
      <c r="G14" s="30"/>
      <c r="H14" s="30"/>
    </row>
    <row r="15" spans="1:8" ht="13.5" customHeight="1">
      <c r="A15" s="87" t="s">
        <v>29</v>
      </c>
      <c r="B15" s="88"/>
      <c r="C15" s="88"/>
      <c r="D15" s="153"/>
      <c r="E15" s="154"/>
      <c r="F15" s="89"/>
      <c r="G15" s="90"/>
      <c r="H15" s="90"/>
    </row>
    <row r="16" spans="1:8" ht="13.5" customHeight="1">
      <c r="A16" s="2" t="s">
        <v>25</v>
      </c>
      <c r="B16" s="35">
        <v>326</v>
      </c>
      <c r="C16" s="35">
        <v>1157</v>
      </c>
      <c r="D16" s="46">
        <v>870</v>
      </c>
      <c r="E16" s="72">
        <v>648</v>
      </c>
      <c r="F16" s="62">
        <v>30</v>
      </c>
      <c r="G16" s="30">
        <v>170</v>
      </c>
      <c r="H16" s="30">
        <v>80</v>
      </c>
    </row>
    <row r="17" spans="1:8" ht="13.5" customHeight="1">
      <c r="A17" s="2"/>
      <c r="B17" s="35"/>
      <c r="C17" s="35"/>
      <c r="D17" s="46"/>
      <c r="E17" s="72"/>
      <c r="F17" s="62"/>
      <c r="G17" s="30"/>
      <c r="H17" s="30"/>
    </row>
    <row r="18" spans="1:8" ht="13.5" customHeight="1">
      <c r="A18" s="87" t="s">
        <v>30</v>
      </c>
      <c r="B18" s="88"/>
      <c r="C18" s="88"/>
      <c r="D18" s="153"/>
      <c r="E18" s="154"/>
      <c r="F18" s="89"/>
      <c r="G18" s="90"/>
      <c r="H18" s="90"/>
    </row>
    <row r="19" spans="1:8" ht="13.5" customHeight="1">
      <c r="A19" s="2" t="s">
        <v>25</v>
      </c>
      <c r="B19" s="35">
        <v>26429</v>
      </c>
      <c r="C19" s="35">
        <v>24707</v>
      </c>
      <c r="D19" s="46">
        <v>22820</v>
      </c>
      <c r="E19" s="72">
        <v>22700</v>
      </c>
      <c r="F19" s="62">
        <v>21290</v>
      </c>
      <c r="G19" s="30">
        <v>21100</v>
      </c>
      <c r="H19" s="30">
        <v>20720</v>
      </c>
    </row>
    <row r="20" spans="1:8" ht="13.5" customHeight="1">
      <c r="A20" s="2"/>
      <c r="B20" s="35"/>
      <c r="C20" s="35"/>
      <c r="D20" s="46"/>
      <c r="E20" s="72"/>
      <c r="F20" s="62"/>
      <c r="G20" s="30"/>
      <c r="H20" s="30"/>
    </row>
    <row r="21" spans="1:8" ht="13.5" customHeight="1">
      <c r="A21" s="93" t="s">
        <v>31</v>
      </c>
      <c r="B21" s="94">
        <f>B23</f>
        <v>9672</v>
      </c>
      <c r="C21" s="94">
        <f aca="true" t="shared" si="2" ref="C21:H21">C23</f>
        <v>9328</v>
      </c>
      <c r="D21" s="94">
        <f t="shared" si="2"/>
        <v>7472</v>
      </c>
      <c r="E21" s="94">
        <f t="shared" si="2"/>
        <v>11200</v>
      </c>
      <c r="F21" s="194">
        <f t="shared" si="2"/>
        <v>6562</v>
      </c>
      <c r="G21" s="94">
        <f t="shared" si="2"/>
        <v>6562</v>
      </c>
      <c r="H21" s="94">
        <f t="shared" si="2"/>
        <v>6632</v>
      </c>
    </row>
    <row r="22" spans="1:8" ht="13.5" customHeight="1">
      <c r="A22" s="95" t="s">
        <v>32</v>
      </c>
      <c r="B22" s="96"/>
      <c r="C22" s="96"/>
      <c r="D22" s="156"/>
      <c r="E22" s="157"/>
      <c r="F22" s="195"/>
      <c r="G22" s="175"/>
      <c r="H22" s="175"/>
    </row>
    <row r="23" spans="1:8" ht="13.5" customHeight="1">
      <c r="A23" s="2" t="s">
        <v>25</v>
      </c>
      <c r="B23" s="35">
        <v>9672</v>
      </c>
      <c r="C23" s="35">
        <v>9328</v>
      </c>
      <c r="D23" s="155">
        <v>7472</v>
      </c>
      <c r="E23" s="72">
        <v>11200</v>
      </c>
      <c r="F23" s="44">
        <v>6562</v>
      </c>
      <c r="G23" s="30">
        <v>6562</v>
      </c>
      <c r="H23" s="30">
        <v>6632</v>
      </c>
    </row>
    <row r="24" spans="1:8" ht="13.5" customHeight="1">
      <c r="A24" s="2"/>
      <c r="B24" s="35"/>
      <c r="C24" s="35"/>
      <c r="D24" s="155"/>
      <c r="E24" s="72"/>
      <c r="F24" s="44"/>
      <c r="G24" s="30"/>
      <c r="H24" s="30"/>
    </row>
    <row r="25" spans="1:8" ht="13.5" customHeight="1">
      <c r="A25" s="97" t="s">
        <v>33</v>
      </c>
      <c r="B25" s="98">
        <f>B27</f>
        <v>1598</v>
      </c>
      <c r="C25" s="98">
        <f aca="true" t="shared" si="3" ref="C25:H25">C27</f>
        <v>87</v>
      </c>
      <c r="D25" s="98">
        <f t="shared" si="3"/>
        <v>2400</v>
      </c>
      <c r="E25" s="98">
        <f t="shared" si="3"/>
        <v>2450</v>
      </c>
      <c r="F25" s="196">
        <f t="shared" si="3"/>
        <v>2400</v>
      </c>
      <c r="G25" s="98">
        <f t="shared" si="3"/>
        <v>2400</v>
      </c>
      <c r="H25" s="98">
        <f t="shared" si="3"/>
        <v>2500</v>
      </c>
    </row>
    <row r="26" spans="1:8" ht="13.5" customHeight="1">
      <c r="A26" s="99" t="s">
        <v>34</v>
      </c>
      <c r="B26" s="100"/>
      <c r="C26" s="100"/>
      <c r="D26" s="158"/>
      <c r="E26" s="159"/>
      <c r="F26" s="101"/>
      <c r="G26" s="102"/>
      <c r="H26" s="102"/>
    </row>
    <row r="27" spans="1:8" ht="13.5" customHeight="1">
      <c r="A27" s="2" t="s">
        <v>25</v>
      </c>
      <c r="B27" s="35">
        <v>1598</v>
      </c>
      <c r="C27" s="35">
        <v>87</v>
      </c>
      <c r="D27" s="155">
        <v>2400</v>
      </c>
      <c r="E27" s="72">
        <v>2450</v>
      </c>
      <c r="F27" s="44">
        <v>2400</v>
      </c>
      <c r="G27" s="30">
        <v>2400</v>
      </c>
      <c r="H27" s="30">
        <v>2500</v>
      </c>
    </row>
    <row r="28" spans="1:8" ht="13.5" customHeight="1">
      <c r="A28" s="3"/>
      <c r="B28" s="35"/>
      <c r="C28" s="35"/>
      <c r="D28" s="155"/>
      <c r="E28" s="72"/>
      <c r="F28" s="44"/>
      <c r="G28" s="30"/>
      <c r="H28" s="30"/>
    </row>
    <row r="29" spans="1:8" ht="13.5" customHeight="1">
      <c r="A29" s="103" t="s">
        <v>35</v>
      </c>
      <c r="B29" s="104">
        <f>B31+B37+B34</f>
        <v>32782</v>
      </c>
      <c r="C29" s="104">
        <f aca="true" t="shared" si="4" ref="C29:H29">C31+C37+C34</f>
        <v>37614</v>
      </c>
      <c r="D29" s="104">
        <f t="shared" si="4"/>
        <v>31400</v>
      </c>
      <c r="E29" s="104">
        <f t="shared" si="4"/>
        <v>42676</v>
      </c>
      <c r="F29" s="197">
        <f t="shared" si="4"/>
        <v>32000</v>
      </c>
      <c r="G29" s="104">
        <f t="shared" si="4"/>
        <v>32000</v>
      </c>
      <c r="H29" s="104">
        <f t="shared" si="4"/>
        <v>31500</v>
      </c>
    </row>
    <row r="30" spans="1:8" ht="13.5" customHeight="1">
      <c r="A30" s="109" t="s">
        <v>36</v>
      </c>
      <c r="B30" s="110"/>
      <c r="C30" s="110"/>
      <c r="D30" s="160"/>
      <c r="E30" s="161"/>
      <c r="F30" s="111"/>
      <c r="G30" s="112"/>
      <c r="H30" s="112"/>
    </row>
    <row r="31" spans="1:8" ht="13.5" customHeight="1">
      <c r="A31" s="2" t="s">
        <v>25</v>
      </c>
      <c r="B31" s="35">
        <v>27070</v>
      </c>
      <c r="C31" s="35">
        <v>30752</v>
      </c>
      <c r="D31" s="155">
        <v>25500</v>
      </c>
      <c r="E31" s="72">
        <v>36310</v>
      </c>
      <c r="F31" s="44">
        <v>25500</v>
      </c>
      <c r="G31" s="30">
        <v>25500</v>
      </c>
      <c r="H31" s="30">
        <v>25000</v>
      </c>
    </row>
    <row r="32" spans="1:8" s="1" customFormat="1" ht="13.5" customHeight="1">
      <c r="A32" s="2"/>
      <c r="B32" s="35"/>
      <c r="C32" s="35"/>
      <c r="D32" s="155"/>
      <c r="E32" s="72"/>
      <c r="F32" s="44"/>
      <c r="G32" s="30"/>
      <c r="H32" s="30"/>
    </row>
    <row r="33" spans="1:8" s="1" customFormat="1" ht="13.5" customHeight="1">
      <c r="A33" s="109" t="s">
        <v>88</v>
      </c>
      <c r="B33" s="110"/>
      <c r="C33" s="110"/>
      <c r="D33" s="160"/>
      <c r="E33" s="161"/>
      <c r="F33" s="111"/>
      <c r="G33" s="112"/>
      <c r="H33" s="112"/>
    </row>
    <row r="34" spans="1:8" s="1" customFormat="1" ht="13.5" customHeight="1">
      <c r="A34" s="60" t="s">
        <v>25</v>
      </c>
      <c r="B34" s="35">
        <v>88</v>
      </c>
      <c r="C34" s="35">
        <v>92</v>
      </c>
      <c r="D34" s="155">
        <v>0</v>
      </c>
      <c r="E34" s="72">
        <v>96</v>
      </c>
      <c r="F34" s="44">
        <v>0</v>
      </c>
      <c r="G34" s="30">
        <v>0</v>
      </c>
      <c r="H34" s="30">
        <v>0</v>
      </c>
    </row>
    <row r="35" spans="1:8" ht="13.5" customHeight="1">
      <c r="A35" s="2"/>
      <c r="B35" s="35"/>
      <c r="C35" s="35"/>
      <c r="D35" s="155"/>
      <c r="E35" s="72"/>
      <c r="F35" s="44"/>
      <c r="G35" s="30"/>
      <c r="H35" s="30"/>
    </row>
    <row r="36" spans="1:8" ht="13.5" customHeight="1">
      <c r="A36" s="105" t="s">
        <v>37</v>
      </c>
      <c r="B36" s="106"/>
      <c r="C36" s="106"/>
      <c r="D36" s="162"/>
      <c r="E36" s="163"/>
      <c r="F36" s="107"/>
      <c r="G36" s="108"/>
      <c r="H36" s="108"/>
    </row>
    <row r="37" spans="1:8" ht="13.5" customHeight="1">
      <c r="A37" s="2" t="s">
        <v>25</v>
      </c>
      <c r="B37" s="35">
        <v>5624</v>
      </c>
      <c r="C37" s="35">
        <v>6770</v>
      </c>
      <c r="D37" s="155">
        <v>5900</v>
      </c>
      <c r="E37" s="72">
        <v>6270</v>
      </c>
      <c r="F37" s="44">
        <v>6500</v>
      </c>
      <c r="G37" s="30">
        <v>6500</v>
      </c>
      <c r="H37" s="30">
        <v>6500</v>
      </c>
    </row>
    <row r="38" spans="1:8" ht="13.5" customHeight="1">
      <c r="A38" s="2"/>
      <c r="B38" s="35"/>
      <c r="C38" s="35"/>
      <c r="D38" s="155"/>
      <c r="E38" s="72"/>
      <c r="F38" s="44"/>
      <c r="G38" s="30"/>
      <c r="H38" s="30"/>
    </row>
    <row r="39" spans="1:8" ht="13.5" customHeight="1">
      <c r="A39" s="115" t="s">
        <v>38</v>
      </c>
      <c r="B39" s="116">
        <f>B41+B44+B47</f>
        <v>42081</v>
      </c>
      <c r="C39" s="116">
        <f aca="true" t="shared" si="5" ref="C39:H39">C41+C44+C47</f>
        <v>33985</v>
      </c>
      <c r="D39" s="116">
        <f t="shared" si="5"/>
        <v>44390</v>
      </c>
      <c r="E39" s="116">
        <f t="shared" si="5"/>
        <v>46714</v>
      </c>
      <c r="F39" s="198">
        <f t="shared" si="5"/>
        <v>53290</v>
      </c>
      <c r="G39" s="116">
        <f t="shared" si="5"/>
        <v>53650</v>
      </c>
      <c r="H39" s="116">
        <f t="shared" si="5"/>
        <v>54040</v>
      </c>
    </row>
    <row r="40" spans="1:8" ht="13.5" customHeight="1">
      <c r="A40" s="121" t="s">
        <v>39</v>
      </c>
      <c r="B40" s="122"/>
      <c r="C40" s="122"/>
      <c r="D40" s="164"/>
      <c r="E40" s="165"/>
      <c r="F40" s="123"/>
      <c r="G40" s="124"/>
      <c r="H40" s="124"/>
    </row>
    <row r="41" spans="1:8" ht="13.5" customHeight="1">
      <c r="A41" s="2" t="s">
        <v>25</v>
      </c>
      <c r="B41" s="35">
        <v>22170</v>
      </c>
      <c r="C41" s="35">
        <v>18880</v>
      </c>
      <c r="D41" s="155">
        <v>20690</v>
      </c>
      <c r="E41" s="72">
        <v>21000</v>
      </c>
      <c r="F41" s="44">
        <v>22090</v>
      </c>
      <c r="G41" s="30">
        <v>22350</v>
      </c>
      <c r="H41" s="30">
        <v>22640</v>
      </c>
    </row>
    <row r="42" spans="1:8" ht="13.5" customHeight="1">
      <c r="A42" s="2"/>
      <c r="B42" s="35"/>
      <c r="C42" s="35"/>
      <c r="D42" s="155"/>
      <c r="E42" s="72"/>
      <c r="F42" s="44"/>
      <c r="G42" s="30"/>
      <c r="H42" s="30"/>
    </row>
    <row r="43" spans="1:8" ht="13.5" customHeight="1">
      <c r="A43" s="121" t="s">
        <v>40</v>
      </c>
      <c r="B43" s="122"/>
      <c r="C43" s="122"/>
      <c r="D43" s="164"/>
      <c r="E43" s="165"/>
      <c r="F43" s="123"/>
      <c r="G43" s="124"/>
      <c r="H43" s="124"/>
    </row>
    <row r="44" spans="1:8" ht="13.5" customHeight="1">
      <c r="A44" s="2" t="s">
        <v>25</v>
      </c>
      <c r="B44" s="35">
        <v>8043</v>
      </c>
      <c r="C44" s="35">
        <v>8802</v>
      </c>
      <c r="D44" s="35">
        <v>9700</v>
      </c>
      <c r="E44" s="35">
        <v>4714</v>
      </c>
      <c r="F44" s="62">
        <v>9700</v>
      </c>
      <c r="G44" s="35">
        <v>9800</v>
      </c>
      <c r="H44" s="35">
        <v>9900</v>
      </c>
    </row>
    <row r="45" spans="1:8" ht="13.5" customHeight="1">
      <c r="A45" s="2"/>
      <c r="B45" s="35"/>
      <c r="C45" s="35"/>
      <c r="D45" s="155"/>
      <c r="E45" s="72"/>
      <c r="F45" s="44"/>
      <c r="G45" s="30"/>
      <c r="H45" s="30"/>
    </row>
    <row r="46" spans="1:8" ht="13.5" customHeight="1">
      <c r="A46" s="117" t="s">
        <v>41</v>
      </c>
      <c r="B46" s="118"/>
      <c r="C46" s="118"/>
      <c r="D46" s="166"/>
      <c r="E46" s="167"/>
      <c r="F46" s="119"/>
      <c r="G46" s="120"/>
      <c r="H46" s="120"/>
    </row>
    <row r="47" spans="1:8" ht="13.5" customHeight="1">
      <c r="A47" s="2" t="s">
        <v>25</v>
      </c>
      <c r="B47" s="35">
        <v>11868</v>
      </c>
      <c r="C47" s="35">
        <v>6303</v>
      </c>
      <c r="D47" s="155">
        <v>14000</v>
      </c>
      <c r="E47" s="72">
        <v>21000</v>
      </c>
      <c r="F47" s="44">
        <v>21500</v>
      </c>
      <c r="G47" s="30">
        <v>21500</v>
      </c>
      <c r="H47" s="30">
        <v>21500</v>
      </c>
    </row>
    <row r="48" spans="1:8" ht="13.5" customHeight="1">
      <c r="A48" s="2"/>
      <c r="B48" s="35"/>
      <c r="C48" s="35"/>
      <c r="D48" s="155"/>
      <c r="E48" s="72"/>
      <c r="F48" s="44"/>
      <c r="G48" s="30"/>
      <c r="H48" s="30"/>
    </row>
    <row r="49" spans="1:8" ht="13.5" customHeight="1">
      <c r="A49" s="113" t="s">
        <v>42</v>
      </c>
      <c r="B49" s="114">
        <f>B51+B54+B57+B60</f>
        <v>27497.9</v>
      </c>
      <c r="C49" s="114">
        <f aca="true" t="shared" si="6" ref="C49:H49">C51+C54+C57+C60</f>
        <v>18678</v>
      </c>
      <c r="D49" s="114">
        <f t="shared" si="6"/>
        <v>19218</v>
      </c>
      <c r="E49" s="114">
        <f t="shared" si="6"/>
        <v>10944</v>
      </c>
      <c r="F49" s="199">
        <f t="shared" si="6"/>
        <v>20418</v>
      </c>
      <c r="G49" s="114">
        <f t="shared" si="6"/>
        <v>19718</v>
      </c>
      <c r="H49" s="114">
        <f t="shared" si="6"/>
        <v>19118</v>
      </c>
    </row>
    <row r="50" spans="1:8" ht="13.5" customHeight="1">
      <c r="A50" s="129" t="s">
        <v>43</v>
      </c>
      <c r="B50" s="130"/>
      <c r="C50" s="130"/>
      <c r="D50" s="168"/>
      <c r="E50" s="169"/>
      <c r="F50" s="131"/>
      <c r="G50" s="132"/>
      <c r="H50" s="132"/>
    </row>
    <row r="51" spans="1:8" ht="13.5" customHeight="1">
      <c r="A51" s="2" t="s">
        <v>25</v>
      </c>
      <c r="B51" s="35">
        <v>4511</v>
      </c>
      <c r="C51" s="35">
        <v>1852</v>
      </c>
      <c r="D51" s="155">
        <v>2800</v>
      </c>
      <c r="E51" s="72">
        <v>2300</v>
      </c>
      <c r="F51" s="44">
        <v>2800</v>
      </c>
      <c r="G51" s="30">
        <v>2300</v>
      </c>
      <c r="H51" s="30">
        <v>2300</v>
      </c>
    </row>
    <row r="52" spans="1:8" ht="13.5" customHeight="1">
      <c r="A52" s="2"/>
      <c r="B52" s="35"/>
      <c r="C52" s="35"/>
      <c r="D52" s="155"/>
      <c r="E52" s="72"/>
      <c r="F52" s="44"/>
      <c r="G52" s="30"/>
      <c r="H52" s="30"/>
    </row>
    <row r="53" spans="1:8" ht="13.5" customHeight="1">
      <c r="A53" s="129" t="s">
        <v>44</v>
      </c>
      <c r="B53" s="130"/>
      <c r="C53" s="130"/>
      <c r="D53" s="168"/>
      <c r="E53" s="169"/>
      <c r="F53" s="131"/>
      <c r="G53" s="132"/>
      <c r="H53" s="132"/>
    </row>
    <row r="54" spans="1:8" ht="13.5" customHeight="1">
      <c r="A54" s="2" t="s">
        <v>25</v>
      </c>
      <c r="B54" s="35">
        <v>22858</v>
      </c>
      <c r="C54" s="35">
        <v>16364</v>
      </c>
      <c r="D54" s="155">
        <v>16018</v>
      </c>
      <c r="E54" s="72">
        <v>8500</v>
      </c>
      <c r="F54" s="44">
        <v>17218</v>
      </c>
      <c r="G54" s="30">
        <v>17118</v>
      </c>
      <c r="H54" s="30">
        <v>16518</v>
      </c>
    </row>
    <row r="55" spans="1:8" ht="13.5" customHeight="1">
      <c r="A55" s="2"/>
      <c r="B55" s="35"/>
      <c r="C55" s="35"/>
      <c r="D55" s="155"/>
      <c r="E55" s="72"/>
      <c r="F55" s="44"/>
      <c r="G55" s="30"/>
      <c r="H55" s="30"/>
    </row>
    <row r="56" spans="1:8" ht="13.5" customHeight="1">
      <c r="A56" s="129" t="s">
        <v>45</v>
      </c>
      <c r="B56" s="130"/>
      <c r="C56" s="130"/>
      <c r="D56" s="168"/>
      <c r="E56" s="169"/>
      <c r="F56" s="131"/>
      <c r="G56" s="132"/>
      <c r="H56" s="132"/>
    </row>
    <row r="57" spans="1:8" ht="13.5" customHeight="1">
      <c r="A57" s="2" t="s">
        <v>25</v>
      </c>
      <c r="B57" s="35">
        <v>88.9</v>
      </c>
      <c r="C57" s="35">
        <v>368</v>
      </c>
      <c r="D57" s="155">
        <v>300</v>
      </c>
      <c r="E57" s="72">
        <v>144</v>
      </c>
      <c r="F57" s="44">
        <v>300</v>
      </c>
      <c r="G57" s="30">
        <v>300</v>
      </c>
      <c r="H57" s="30">
        <v>300</v>
      </c>
    </row>
    <row r="58" spans="1:8" ht="13.5" customHeight="1">
      <c r="A58" s="2"/>
      <c r="B58" s="35"/>
      <c r="C58" s="35"/>
      <c r="D58" s="155"/>
      <c r="E58" s="72"/>
      <c r="F58" s="44"/>
      <c r="G58" s="30"/>
      <c r="H58" s="30"/>
    </row>
    <row r="59" spans="1:8" ht="13.5" customHeight="1">
      <c r="A59" s="125" t="s">
        <v>46</v>
      </c>
      <c r="B59" s="126"/>
      <c r="C59" s="126"/>
      <c r="D59" s="170"/>
      <c r="E59" s="171"/>
      <c r="F59" s="127"/>
      <c r="G59" s="128"/>
      <c r="H59" s="128"/>
    </row>
    <row r="60" spans="1:8" ht="13.5" customHeight="1">
      <c r="A60" s="2" t="s">
        <v>25</v>
      </c>
      <c r="B60" s="35">
        <v>40</v>
      </c>
      <c r="C60" s="35">
        <v>94</v>
      </c>
      <c r="D60" s="155">
        <v>100</v>
      </c>
      <c r="E60" s="72">
        <v>0</v>
      </c>
      <c r="F60" s="44">
        <v>100</v>
      </c>
      <c r="G60" s="30">
        <v>0</v>
      </c>
      <c r="H60" s="30">
        <v>0</v>
      </c>
    </row>
    <row r="61" spans="1:8" ht="13.5" customHeight="1">
      <c r="A61" s="2"/>
      <c r="B61" s="35"/>
      <c r="C61" s="35"/>
      <c r="D61" s="155"/>
      <c r="E61" s="72"/>
      <c r="F61" s="44"/>
      <c r="G61" s="30"/>
      <c r="H61" s="30"/>
    </row>
    <row r="62" spans="1:8" ht="13.5" customHeight="1">
      <c r="A62" s="133" t="s">
        <v>47</v>
      </c>
      <c r="B62" s="134">
        <f>B66+B70+B73+B76+B79</f>
        <v>219502</v>
      </c>
      <c r="C62" s="134">
        <f aca="true" t="shared" si="7" ref="C62:H62">C66+C70+C73+C76+C79</f>
        <v>259842</v>
      </c>
      <c r="D62" s="134">
        <f t="shared" si="7"/>
        <v>280865</v>
      </c>
      <c r="E62" s="134">
        <f t="shared" si="7"/>
        <v>283563</v>
      </c>
      <c r="F62" s="200">
        <f t="shared" si="7"/>
        <v>298557</v>
      </c>
      <c r="G62" s="134">
        <f t="shared" si="7"/>
        <v>298557</v>
      </c>
      <c r="H62" s="134">
        <f t="shared" si="7"/>
        <v>298557</v>
      </c>
    </row>
    <row r="63" spans="1:8" ht="13.5" customHeight="1">
      <c r="A63" s="135" t="s">
        <v>48</v>
      </c>
      <c r="B63" s="136">
        <f>B66</f>
        <v>85542</v>
      </c>
      <c r="C63" s="136">
        <f aca="true" t="shared" si="8" ref="C63:H63">C66</f>
        <v>76343</v>
      </c>
      <c r="D63" s="136">
        <f t="shared" si="8"/>
        <v>87144</v>
      </c>
      <c r="E63" s="136">
        <f t="shared" si="8"/>
        <v>88200</v>
      </c>
      <c r="F63" s="201">
        <f t="shared" si="8"/>
        <v>97160</v>
      </c>
      <c r="G63" s="136">
        <f t="shared" si="8"/>
        <v>97160</v>
      </c>
      <c r="H63" s="136">
        <f t="shared" si="8"/>
        <v>97160</v>
      </c>
    </row>
    <row r="64" spans="1:8" ht="13.5" customHeight="1">
      <c r="A64" s="11" t="s">
        <v>49</v>
      </c>
      <c r="B64" s="35"/>
      <c r="C64" s="35"/>
      <c r="D64" s="155"/>
      <c r="E64" s="72"/>
      <c r="F64" s="44"/>
      <c r="G64" s="30"/>
      <c r="H64" s="30"/>
    </row>
    <row r="65" spans="1:8" ht="13.5" customHeight="1">
      <c r="A65" s="11" t="s">
        <v>67</v>
      </c>
      <c r="B65" s="35"/>
      <c r="C65" s="35"/>
      <c r="D65" s="155"/>
      <c r="E65" s="72"/>
      <c r="F65" s="44"/>
      <c r="G65" s="30"/>
      <c r="H65" s="30"/>
    </row>
    <row r="66" spans="1:8" ht="13.5" customHeight="1">
      <c r="A66" s="2" t="s">
        <v>25</v>
      </c>
      <c r="B66" s="35">
        <v>85542</v>
      </c>
      <c r="C66" s="35">
        <v>76343</v>
      </c>
      <c r="D66" s="48">
        <v>87144</v>
      </c>
      <c r="E66" s="48">
        <v>88200</v>
      </c>
      <c r="F66" s="62">
        <v>97160</v>
      </c>
      <c r="G66" s="48">
        <v>97160</v>
      </c>
      <c r="H66" s="48">
        <v>97160</v>
      </c>
    </row>
    <row r="67" spans="1:8" ht="13.5" customHeight="1">
      <c r="A67" s="2"/>
      <c r="B67" s="35"/>
      <c r="C67" s="35"/>
      <c r="D67" s="155"/>
      <c r="E67" s="72"/>
      <c r="F67" s="44"/>
      <c r="G67" s="30"/>
      <c r="H67" s="30"/>
    </row>
    <row r="68" spans="1:8" ht="13.5" customHeight="1">
      <c r="A68" s="135" t="s">
        <v>50</v>
      </c>
      <c r="B68" s="136">
        <f>B70</f>
        <v>77014</v>
      </c>
      <c r="C68" s="136">
        <f aca="true" t="shared" si="9" ref="C68:H68">C70</f>
        <v>130789</v>
      </c>
      <c r="D68" s="136">
        <f t="shared" si="9"/>
        <v>124908</v>
      </c>
      <c r="E68" s="136">
        <f t="shared" si="9"/>
        <v>127550</v>
      </c>
      <c r="F68" s="201">
        <f t="shared" si="9"/>
        <v>145276</v>
      </c>
      <c r="G68" s="136">
        <f t="shared" si="9"/>
        <v>145276</v>
      </c>
      <c r="H68" s="136">
        <f t="shared" si="9"/>
        <v>145276</v>
      </c>
    </row>
    <row r="69" spans="1:8" ht="13.5" customHeight="1">
      <c r="A69" s="11" t="s">
        <v>68</v>
      </c>
      <c r="B69" s="35"/>
      <c r="C69" s="35"/>
      <c r="D69" s="155"/>
      <c r="E69" s="72"/>
      <c r="F69" s="44"/>
      <c r="G69" s="30"/>
      <c r="H69" s="30"/>
    </row>
    <row r="70" spans="1:8" ht="13.5" customHeight="1">
      <c r="A70" s="2" t="s">
        <v>25</v>
      </c>
      <c r="B70" s="35">
        <v>77014</v>
      </c>
      <c r="C70" s="35">
        <v>130789</v>
      </c>
      <c r="D70" s="48">
        <v>124908</v>
      </c>
      <c r="E70" s="48">
        <v>127550</v>
      </c>
      <c r="F70" s="62">
        <v>145276</v>
      </c>
      <c r="G70" s="48">
        <v>145276</v>
      </c>
      <c r="H70" s="48">
        <v>145276</v>
      </c>
    </row>
    <row r="71" spans="1:8" ht="13.5" customHeight="1">
      <c r="A71" s="2"/>
      <c r="B71" s="35"/>
      <c r="C71" s="35"/>
      <c r="D71" s="155"/>
      <c r="E71" s="72"/>
      <c r="F71" s="44"/>
      <c r="G71" s="30"/>
      <c r="H71" s="30"/>
    </row>
    <row r="72" spans="1:8" ht="13.5" customHeight="1">
      <c r="A72" s="135" t="s">
        <v>51</v>
      </c>
      <c r="B72" s="136">
        <f>B73</f>
        <v>1857</v>
      </c>
      <c r="C72" s="136">
        <f aca="true" t="shared" si="10" ref="C72:H72">C73</f>
        <v>1990</v>
      </c>
      <c r="D72" s="136">
        <f t="shared" si="10"/>
        <v>2000</v>
      </c>
      <c r="E72" s="136">
        <f t="shared" si="10"/>
        <v>1000</v>
      </c>
      <c r="F72" s="201">
        <f t="shared" si="10"/>
        <v>2000</v>
      </c>
      <c r="G72" s="136">
        <f t="shared" si="10"/>
        <v>2000</v>
      </c>
      <c r="H72" s="136">
        <f t="shared" si="10"/>
        <v>2000</v>
      </c>
    </row>
    <row r="73" spans="1:8" ht="13.5" customHeight="1">
      <c r="A73" s="2" t="s">
        <v>25</v>
      </c>
      <c r="B73" s="35">
        <v>1857</v>
      </c>
      <c r="C73" s="35">
        <v>1990</v>
      </c>
      <c r="D73" s="155">
        <v>2000</v>
      </c>
      <c r="E73" s="72">
        <v>1000</v>
      </c>
      <c r="F73" s="44">
        <v>2000</v>
      </c>
      <c r="G73" s="30">
        <v>2000</v>
      </c>
      <c r="H73" s="30">
        <v>2000</v>
      </c>
    </row>
    <row r="74" spans="1:8" ht="13.5" customHeight="1">
      <c r="A74" s="2"/>
      <c r="B74" s="35"/>
      <c r="C74" s="35"/>
      <c r="D74" s="155"/>
      <c r="E74" s="72"/>
      <c r="F74" s="44"/>
      <c r="G74" s="30"/>
      <c r="H74" s="30"/>
    </row>
    <row r="75" spans="1:8" ht="13.5" customHeight="1">
      <c r="A75" s="135" t="s">
        <v>52</v>
      </c>
      <c r="B75" s="136">
        <f>B76</f>
        <v>13142</v>
      </c>
      <c r="C75" s="136">
        <v>14179</v>
      </c>
      <c r="D75" s="136">
        <f>D76</f>
        <v>14768</v>
      </c>
      <c r="E75" s="136">
        <f>E76</f>
        <v>14768</v>
      </c>
      <c r="F75" s="201">
        <f>F76</f>
        <v>13911</v>
      </c>
      <c r="G75" s="136">
        <f>G76</f>
        <v>13911</v>
      </c>
      <c r="H75" s="136">
        <f>H76</f>
        <v>13911</v>
      </c>
    </row>
    <row r="76" spans="1:8" ht="13.5" customHeight="1">
      <c r="A76" s="2" t="s">
        <v>25</v>
      </c>
      <c r="B76" s="35">
        <v>13142</v>
      </c>
      <c r="C76" s="35"/>
      <c r="D76" s="155">
        <v>14768</v>
      </c>
      <c r="E76" s="72">
        <v>14768</v>
      </c>
      <c r="F76" s="44">
        <v>13911</v>
      </c>
      <c r="G76" s="30">
        <v>13911</v>
      </c>
      <c r="H76" s="30">
        <v>13911</v>
      </c>
    </row>
    <row r="77" spans="1:8" ht="13.5" customHeight="1">
      <c r="A77" s="2"/>
      <c r="B77" s="35"/>
      <c r="C77" s="35"/>
      <c r="D77" s="155"/>
      <c r="E77" s="72"/>
      <c r="F77" s="44"/>
      <c r="G77" s="30"/>
      <c r="H77" s="30"/>
    </row>
    <row r="78" spans="1:8" ht="13.5" customHeight="1">
      <c r="A78" s="137" t="s">
        <v>91</v>
      </c>
      <c r="B78" s="138">
        <f>B79</f>
        <v>41947</v>
      </c>
      <c r="C78" s="138">
        <f aca="true" t="shared" si="11" ref="C78:H78">C79</f>
        <v>50720</v>
      </c>
      <c r="D78" s="138">
        <f t="shared" si="11"/>
        <v>52045</v>
      </c>
      <c r="E78" s="138">
        <f t="shared" si="11"/>
        <v>52045</v>
      </c>
      <c r="F78" s="202">
        <f t="shared" si="11"/>
        <v>40210</v>
      </c>
      <c r="G78" s="138">
        <f t="shared" si="11"/>
        <v>40210</v>
      </c>
      <c r="H78" s="138">
        <f t="shared" si="11"/>
        <v>40210</v>
      </c>
    </row>
    <row r="79" spans="1:8" ht="13.5" customHeight="1">
      <c r="A79" s="2" t="s">
        <v>25</v>
      </c>
      <c r="B79" s="35">
        <v>41947</v>
      </c>
      <c r="C79" s="35">
        <v>50720</v>
      </c>
      <c r="D79" s="48">
        <v>52045</v>
      </c>
      <c r="E79" s="48">
        <v>52045</v>
      </c>
      <c r="F79" s="45">
        <v>40210</v>
      </c>
      <c r="G79" s="187">
        <v>40210</v>
      </c>
      <c r="H79" s="187">
        <v>40210</v>
      </c>
    </row>
    <row r="80" spans="1:8" ht="13.5" customHeight="1">
      <c r="A80" s="2"/>
      <c r="B80" s="35"/>
      <c r="C80" s="35"/>
      <c r="D80" s="155"/>
      <c r="E80" s="72"/>
      <c r="F80" s="45"/>
      <c r="G80" s="46"/>
      <c r="H80" s="46"/>
    </row>
    <row r="81" spans="1:8" ht="13.5" customHeight="1">
      <c r="A81" s="91" t="s">
        <v>53</v>
      </c>
      <c r="B81" s="92">
        <f>B83+B91+B89+B86</f>
        <v>6123</v>
      </c>
      <c r="C81" s="92">
        <f aca="true" t="shared" si="12" ref="C81:H81">C83+C91+C89+C86</f>
        <v>39295</v>
      </c>
      <c r="D81" s="92">
        <f t="shared" si="12"/>
        <v>31300</v>
      </c>
      <c r="E81" s="92">
        <f t="shared" si="12"/>
        <v>32296</v>
      </c>
      <c r="F81" s="203">
        <f>F83+F91+F89+F86</f>
        <v>31480</v>
      </c>
      <c r="G81" s="92">
        <f t="shared" si="12"/>
        <v>30680</v>
      </c>
      <c r="H81" s="92">
        <f t="shared" si="12"/>
        <v>30680</v>
      </c>
    </row>
    <row r="82" spans="1:8" ht="13.5" customHeight="1">
      <c r="A82" s="139" t="s">
        <v>54</v>
      </c>
      <c r="B82" s="140"/>
      <c r="C82" s="140"/>
      <c r="D82" s="143"/>
      <c r="E82" s="172"/>
      <c r="F82" s="141"/>
      <c r="G82" s="142"/>
      <c r="H82" s="142"/>
    </row>
    <row r="83" spans="1:8" ht="13.5" customHeight="1">
      <c r="A83" s="2" t="s">
        <v>25</v>
      </c>
      <c r="B83" s="35">
        <v>999</v>
      </c>
      <c r="C83" s="35">
        <v>655</v>
      </c>
      <c r="D83" s="47">
        <v>500</v>
      </c>
      <c r="E83" s="72">
        <v>500</v>
      </c>
      <c r="F83" s="44">
        <v>500</v>
      </c>
      <c r="G83" s="30">
        <v>500</v>
      </c>
      <c r="H83" s="30">
        <v>500</v>
      </c>
    </row>
    <row r="84" spans="1:8" s="1" customFormat="1" ht="13.5" customHeight="1">
      <c r="A84" s="2"/>
      <c r="B84" s="35"/>
      <c r="C84" s="35"/>
      <c r="D84" s="47"/>
      <c r="E84" s="72"/>
      <c r="F84" s="44"/>
      <c r="G84" s="30"/>
      <c r="H84" s="30"/>
    </row>
    <row r="85" spans="1:8" s="1" customFormat="1" ht="13.5" customHeight="1">
      <c r="A85" s="139" t="s">
        <v>89</v>
      </c>
      <c r="B85" s="140"/>
      <c r="C85" s="140"/>
      <c r="D85" s="143"/>
      <c r="E85" s="172"/>
      <c r="F85" s="141"/>
      <c r="G85" s="142"/>
      <c r="H85" s="142"/>
    </row>
    <row r="86" spans="1:8" s="1" customFormat="1" ht="13.5" customHeight="1">
      <c r="A86" s="2" t="s">
        <v>25</v>
      </c>
      <c r="B86" s="35">
        <v>1120</v>
      </c>
      <c r="C86" s="35">
        <v>1120</v>
      </c>
      <c r="D86" s="47">
        <v>800</v>
      </c>
      <c r="E86" s="72">
        <v>0</v>
      </c>
      <c r="F86" s="44">
        <v>800</v>
      </c>
      <c r="G86" s="30">
        <v>0</v>
      </c>
      <c r="H86" s="30">
        <v>0</v>
      </c>
    </row>
    <row r="87" spans="1:8" s="1" customFormat="1" ht="13.5" customHeight="1">
      <c r="A87" s="2"/>
      <c r="B87" s="35"/>
      <c r="C87" s="35"/>
      <c r="D87" s="47"/>
      <c r="E87" s="72"/>
      <c r="F87" s="44"/>
      <c r="G87" s="30"/>
      <c r="H87" s="30"/>
    </row>
    <row r="88" spans="1:8" s="1" customFormat="1" ht="13.5" customHeight="1">
      <c r="A88" s="139" t="s">
        <v>103</v>
      </c>
      <c r="B88" s="140"/>
      <c r="C88" s="140"/>
      <c r="D88" s="143"/>
      <c r="E88" s="172"/>
      <c r="F88" s="141"/>
      <c r="G88" s="142"/>
      <c r="H88" s="142"/>
    </row>
    <row r="89" spans="1:8" ht="13.5" customHeight="1">
      <c r="A89" s="4" t="s">
        <v>25</v>
      </c>
      <c r="B89" s="35">
        <v>3700</v>
      </c>
      <c r="C89" s="35">
        <v>37340</v>
      </c>
      <c r="D89" s="47">
        <v>30000</v>
      </c>
      <c r="E89" s="72">
        <v>31796</v>
      </c>
      <c r="F89" s="44">
        <v>30000</v>
      </c>
      <c r="G89" s="30">
        <v>30000</v>
      </c>
      <c r="H89" s="30">
        <v>30000</v>
      </c>
    </row>
    <row r="90" spans="1:8" ht="13.5" customHeight="1">
      <c r="A90" s="79" t="s">
        <v>55</v>
      </c>
      <c r="B90" s="80"/>
      <c r="C90" s="80"/>
      <c r="D90" s="145"/>
      <c r="E90" s="145"/>
      <c r="F90" s="144"/>
      <c r="G90" s="145"/>
      <c r="H90" s="146"/>
    </row>
    <row r="91" spans="1:8" ht="13.5" customHeight="1" thickBot="1">
      <c r="A91" s="21" t="s">
        <v>25</v>
      </c>
      <c r="B91" s="49">
        <v>304</v>
      </c>
      <c r="C91" s="49">
        <v>180</v>
      </c>
      <c r="D91" s="50">
        <v>0</v>
      </c>
      <c r="E91" s="50"/>
      <c r="F91" s="51">
        <v>180</v>
      </c>
      <c r="G91" s="50">
        <v>180</v>
      </c>
      <c r="H91" s="52">
        <v>180</v>
      </c>
    </row>
    <row r="92" spans="1:8" ht="15" customHeight="1" thickBot="1">
      <c r="A92" s="75" t="s">
        <v>56</v>
      </c>
      <c r="B92" s="43">
        <f aca="true" t="shared" si="13" ref="B92:H92">B93+B98+B102+B100+B108+B95+B105</f>
        <v>29286</v>
      </c>
      <c r="C92" s="43">
        <f t="shared" si="13"/>
        <v>28993</v>
      </c>
      <c r="D92" s="43">
        <f t="shared" si="13"/>
        <v>28000</v>
      </c>
      <c r="E92" s="43">
        <f t="shared" si="13"/>
        <v>47498</v>
      </c>
      <c r="F92" s="188">
        <f t="shared" si="13"/>
        <v>138455</v>
      </c>
      <c r="G92" s="43">
        <f t="shared" si="13"/>
        <v>0</v>
      </c>
      <c r="H92" s="43">
        <f t="shared" si="13"/>
        <v>0</v>
      </c>
    </row>
    <row r="93" spans="1:8" ht="13.5" customHeight="1">
      <c r="A93" s="77" t="s">
        <v>24</v>
      </c>
      <c r="B93" s="78">
        <f>B94</f>
        <v>356</v>
      </c>
      <c r="C93" s="78">
        <f aca="true" t="shared" si="14" ref="C93:H93">C94</f>
        <v>400</v>
      </c>
      <c r="D93" s="78">
        <f t="shared" si="14"/>
        <v>0</v>
      </c>
      <c r="E93" s="78">
        <f t="shared" si="14"/>
        <v>4150</v>
      </c>
      <c r="F93" s="189">
        <f t="shared" si="14"/>
        <v>47200</v>
      </c>
      <c r="G93" s="78">
        <f t="shared" si="14"/>
        <v>0</v>
      </c>
      <c r="H93" s="78">
        <f t="shared" si="14"/>
        <v>0</v>
      </c>
    </row>
    <row r="94" spans="1:8" ht="13.5" customHeight="1">
      <c r="A94" s="23" t="s">
        <v>66</v>
      </c>
      <c r="B94" s="35">
        <v>356</v>
      </c>
      <c r="C94" s="35">
        <v>400</v>
      </c>
      <c r="D94" s="47">
        <v>0</v>
      </c>
      <c r="E94" s="72">
        <v>4150</v>
      </c>
      <c r="F94" s="44">
        <v>47200</v>
      </c>
      <c r="G94" s="30">
        <v>0</v>
      </c>
      <c r="H94" s="30">
        <v>0</v>
      </c>
    </row>
    <row r="95" spans="1:8" s="1" customFormat="1" ht="13.5" customHeight="1">
      <c r="A95" s="93" t="s">
        <v>31</v>
      </c>
      <c r="B95" s="184">
        <f>B96</f>
        <v>0</v>
      </c>
      <c r="C95" s="184">
        <f aca="true" t="shared" si="15" ref="C95:H95">C96</f>
        <v>0</v>
      </c>
      <c r="D95" s="184">
        <f t="shared" si="15"/>
        <v>0</v>
      </c>
      <c r="E95" s="184">
        <f t="shared" si="15"/>
        <v>3362</v>
      </c>
      <c r="F95" s="194">
        <f t="shared" si="15"/>
        <v>51255</v>
      </c>
      <c r="G95" s="184">
        <f t="shared" si="15"/>
        <v>0</v>
      </c>
      <c r="H95" s="184">
        <f t="shared" si="15"/>
        <v>0</v>
      </c>
    </row>
    <row r="96" spans="1:8" s="1" customFormat="1" ht="13.5" customHeight="1">
      <c r="A96" s="183" t="s">
        <v>32</v>
      </c>
      <c r="B96" s="183">
        <v>0</v>
      </c>
      <c r="C96" s="183">
        <v>0</v>
      </c>
      <c r="D96" s="183">
        <v>0</v>
      </c>
      <c r="E96" s="183">
        <v>3362</v>
      </c>
      <c r="F96" s="204">
        <v>51255</v>
      </c>
      <c r="G96" s="183">
        <v>0</v>
      </c>
      <c r="H96" s="183">
        <v>0</v>
      </c>
    </row>
    <row r="97" spans="2:6" ht="13.5" customHeight="1">
      <c r="B97" s="1"/>
      <c r="F97" s="205"/>
    </row>
    <row r="98" spans="1:8" ht="13.5" customHeight="1">
      <c r="A98" s="97" t="s">
        <v>33</v>
      </c>
      <c r="B98" s="98">
        <f>B99</f>
        <v>27220</v>
      </c>
      <c r="C98" s="98">
        <f aca="true" t="shared" si="16" ref="C98:H98">C99</f>
        <v>17713</v>
      </c>
      <c r="D98" s="98">
        <f t="shared" si="16"/>
        <v>20000</v>
      </c>
      <c r="E98" s="98">
        <f t="shared" si="16"/>
        <v>1570</v>
      </c>
      <c r="F98" s="196">
        <f t="shared" si="16"/>
        <v>40000</v>
      </c>
      <c r="G98" s="98">
        <f t="shared" si="16"/>
        <v>0</v>
      </c>
      <c r="H98" s="98">
        <f t="shared" si="16"/>
        <v>0</v>
      </c>
    </row>
    <row r="99" spans="1:8" ht="13.5" customHeight="1">
      <c r="A99" s="16" t="s">
        <v>34</v>
      </c>
      <c r="B99" s="35">
        <v>27220</v>
      </c>
      <c r="C99" s="35">
        <v>17713</v>
      </c>
      <c r="D99" s="47">
        <v>20000</v>
      </c>
      <c r="E99" s="72">
        <v>1570</v>
      </c>
      <c r="F99" s="44">
        <v>40000</v>
      </c>
      <c r="G99" s="30"/>
      <c r="H99" s="30"/>
    </row>
    <row r="100" spans="1:8" s="1" customFormat="1" ht="13.5" customHeight="1">
      <c r="A100" s="103" t="s">
        <v>35</v>
      </c>
      <c r="B100" s="147">
        <f>B101</f>
        <v>1710</v>
      </c>
      <c r="C100" s="147">
        <f aca="true" t="shared" si="17" ref="C100:H100">C101</f>
        <v>8508</v>
      </c>
      <c r="D100" s="147">
        <f t="shared" si="17"/>
        <v>0</v>
      </c>
      <c r="E100" s="147">
        <f t="shared" si="17"/>
        <v>2036</v>
      </c>
      <c r="F100" s="206">
        <f t="shared" si="17"/>
        <v>0</v>
      </c>
      <c r="G100" s="147">
        <f t="shared" si="17"/>
        <v>0</v>
      </c>
      <c r="H100" s="147">
        <f t="shared" si="17"/>
        <v>0</v>
      </c>
    </row>
    <row r="101" spans="1:8" s="179" customFormat="1" ht="13.5" customHeight="1">
      <c r="A101" s="16" t="s">
        <v>104</v>
      </c>
      <c r="B101" s="177">
        <v>1710</v>
      </c>
      <c r="C101" s="177">
        <v>8508</v>
      </c>
      <c r="D101" s="155">
        <v>0</v>
      </c>
      <c r="E101" s="155">
        <v>2036</v>
      </c>
      <c r="F101" s="178">
        <v>0</v>
      </c>
      <c r="G101" s="155">
        <v>0</v>
      </c>
      <c r="H101" s="46">
        <v>0</v>
      </c>
    </row>
    <row r="102" spans="1:8" ht="13.5" customHeight="1">
      <c r="A102" s="115" t="s">
        <v>38</v>
      </c>
      <c r="B102" s="148">
        <f>B104+B103</f>
        <v>0</v>
      </c>
      <c r="C102" s="148">
        <f>C104+C103</f>
        <v>0</v>
      </c>
      <c r="D102" s="148">
        <f>D104+D103</f>
        <v>8000</v>
      </c>
      <c r="E102" s="148">
        <f>E104+E103</f>
        <v>35000</v>
      </c>
      <c r="F102" s="207">
        <f>F104+F103+F106</f>
        <v>0</v>
      </c>
      <c r="G102" s="148">
        <f>G104+G103+G106</f>
        <v>0</v>
      </c>
      <c r="H102" s="148">
        <f>H104+H103+H106</f>
        <v>0</v>
      </c>
    </row>
    <row r="103" spans="1:8" s="1" customFormat="1" ht="13.5" customHeight="1">
      <c r="A103" s="11" t="s">
        <v>105</v>
      </c>
      <c r="B103" s="11">
        <v>0</v>
      </c>
      <c r="C103" s="11">
        <v>0</v>
      </c>
      <c r="D103" s="190">
        <v>3000</v>
      </c>
      <c r="E103" s="11">
        <v>35000</v>
      </c>
      <c r="F103" s="186">
        <v>0</v>
      </c>
      <c r="G103" s="11">
        <v>0</v>
      </c>
      <c r="H103" s="11">
        <v>0</v>
      </c>
    </row>
    <row r="104" spans="1:8" s="1" customFormat="1" ht="13.5" customHeight="1">
      <c r="A104" s="11" t="s">
        <v>40</v>
      </c>
      <c r="B104" s="35">
        <v>0</v>
      </c>
      <c r="C104" s="35">
        <v>0</v>
      </c>
      <c r="D104" s="47">
        <v>5000</v>
      </c>
      <c r="E104" s="72">
        <v>0</v>
      </c>
      <c r="F104" s="44">
        <v>0</v>
      </c>
      <c r="G104" s="30">
        <v>0</v>
      </c>
      <c r="H104" s="30">
        <v>0</v>
      </c>
    </row>
    <row r="105" spans="1:8" s="1" customFormat="1" ht="13.5" customHeight="1">
      <c r="A105" s="192" t="s">
        <v>107</v>
      </c>
      <c r="B105" s="193">
        <f>B106</f>
        <v>0</v>
      </c>
      <c r="C105" s="193">
        <f aca="true" t="shared" si="18" ref="C105:H105">C106</f>
        <v>0</v>
      </c>
      <c r="D105" s="193">
        <f t="shared" si="18"/>
        <v>0</v>
      </c>
      <c r="E105" s="193">
        <f t="shared" si="18"/>
        <v>1380</v>
      </c>
      <c r="F105" s="208">
        <f t="shared" si="18"/>
        <v>0</v>
      </c>
      <c r="G105" s="193">
        <f t="shared" si="18"/>
        <v>0</v>
      </c>
      <c r="H105" s="193">
        <f t="shared" si="18"/>
        <v>0</v>
      </c>
    </row>
    <row r="106" spans="1:8" s="1" customFormat="1" ht="13.5" customHeight="1">
      <c r="A106" s="11" t="s">
        <v>108</v>
      </c>
      <c r="B106" s="35">
        <v>0</v>
      </c>
      <c r="C106" s="35">
        <v>0</v>
      </c>
      <c r="D106" s="47">
        <v>0</v>
      </c>
      <c r="E106" s="72">
        <v>1380</v>
      </c>
      <c r="F106" s="44">
        <v>0</v>
      </c>
      <c r="G106" s="30">
        <v>0</v>
      </c>
      <c r="H106" s="30">
        <v>0</v>
      </c>
    </row>
    <row r="107" spans="1:8" s="1" customFormat="1" ht="13.5" customHeight="1">
      <c r="A107" s="11"/>
      <c r="B107" s="35"/>
      <c r="C107" s="35"/>
      <c r="D107" s="47"/>
      <c r="E107" s="72"/>
      <c r="F107" s="44"/>
      <c r="G107" s="30"/>
      <c r="H107" s="30"/>
    </row>
    <row r="108" spans="1:8" s="1" customFormat="1" ht="13.5" customHeight="1">
      <c r="A108" s="91" t="s">
        <v>53</v>
      </c>
      <c r="B108" s="92">
        <f>B109</f>
        <v>0</v>
      </c>
      <c r="C108" s="92">
        <f aca="true" t="shared" si="19" ref="C108:H108">C109</f>
        <v>2372</v>
      </c>
      <c r="D108" s="92">
        <f t="shared" si="19"/>
        <v>0</v>
      </c>
      <c r="E108" s="92">
        <f t="shared" si="19"/>
        <v>0</v>
      </c>
      <c r="F108" s="203">
        <f t="shared" si="19"/>
        <v>0</v>
      </c>
      <c r="G108" s="92">
        <f t="shared" si="19"/>
        <v>0</v>
      </c>
      <c r="H108" s="92">
        <f t="shared" si="19"/>
        <v>0</v>
      </c>
    </row>
    <row r="109" spans="1:8" s="1" customFormat="1" ht="13.5" customHeight="1">
      <c r="A109" s="191" t="s">
        <v>106</v>
      </c>
      <c r="B109" s="180">
        <v>0</v>
      </c>
      <c r="C109" s="180">
        <v>2372</v>
      </c>
      <c r="D109" s="181">
        <v>0</v>
      </c>
      <c r="E109" s="181"/>
      <c r="F109" s="182">
        <v>0</v>
      </c>
      <c r="G109" s="181">
        <v>0</v>
      </c>
      <c r="H109" s="181">
        <v>0</v>
      </c>
    </row>
    <row r="110" spans="1:8" ht="15" customHeight="1" thickBot="1">
      <c r="A110" s="76" t="s">
        <v>57</v>
      </c>
      <c r="B110" s="61">
        <f>B111</f>
        <v>79118</v>
      </c>
      <c r="C110" s="61">
        <f aca="true" t="shared" si="20" ref="C110:H110">C111</f>
        <v>77573</v>
      </c>
      <c r="D110" s="61">
        <f t="shared" si="20"/>
        <v>75104</v>
      </c>
      <c r="E110" s="61">
        <f t="shared" si="20"/>
        <v>72072</v>
      </c>
      <c r="F110" s="185">
        <f t="shared" si="20"/>
        <v>72615</v>
      </c>
      <c r="G110" s="61">
        <f t="shared" si="20"/>
        <v>72016</v>
      </c>
      <c r="H110" s="61">
        <f t="shared" si="20"/>
        <v>67600</v>
      </c>
    </row>
    <row r="111" spans="1:8" ht="13.5" customHeight="1">
      <c r="A111" s="77" t="s">
        <v>24</v>
      </c>
      <c r="B111" s="78">
        <f>B112+B113</f>
        <v>79118</v>
      </c>
      <c r="C111" s="78">
        <f aca="true" t="shared" si="21" ref="C111:H111">C112+C113</f>
        <v>77573</v>
      </c>
      <c r="D111" s="78">
        <f t="shared" si="21"/>
        <v>75104</v>
      </c>
      <c r="E111" s="78">
        <f t="shared" si="21"/>
        <v>72072</v>
      </c>
      <c r="F111" s="189">
        <f t="shared" si="21"/>
        <v>72615</v>
      </c>
      <c r="G111" s="78">
        <f t="shared" si="21"/>
        <v>72016</v>
      </c>
      <c r="H111" s="78">
        <f t="shared" si="21"/>
        <v>67600</v>
      </c>
    </row>
    <row r="112" spans="1:8" ht="13.5" customHeight="1">
      <c r="A112" s="11" t="s">
        <v>90</v>
      </c>
      <c r="B112" s="35">
        <v>1881</v>
      </c>
      <c r="C112" s="35">
        <v>1821</v>
      </c>
      <c r="D112" s="47">
        <v>1972</v>
      </c>
      <c r="E112" s="72">
        <v>1972</v>
      </c>
      <c r="F112" s="44">
        <v>599</v>
      </c>
      <c r="G112" s="30">
        <v>0</v>
      </c>
      <c r="H112" s="30">
        <v>0</v>
      </c>
    </row>
    <row r="113" spans="1:8" ht="13.5" customHeight="1">
      <c r="A113" s="11" t="s">
        <v>30</v>
      </c>
      <c r="B113" s="35">
        <v>77237</v>
      </c>
      <c r="C113" s="35">
        <v>75752</v>
      </c>
      <c r="D113" s="47">
        <v>73132</v>
      </c>
      <c r="E113" s="72">
        <v>70100</v>
      </c>
      <c r="F113" s="44">
        <v>72016</v>
      </c>
      <c r="G113" s="30">
        <v>72016</v>
      </c>
      <c r="H113" s="30">
        <v>67600</v>
      </c>
    </row>
    <row r="114" spans="1:8" ht="13.5" customHeight="1">
      <c r="A114" s="2"/>
      <c r="B114" s="35"/>
      <c r="C114" s="35"/>
      <c r="D114" s="47"/>
      <c r="E114" s="72"/>
      <c r="F114" s="44"/>
      <c r="G114" s="30"/>
      <c r="H114" s="30"/>
    </row>
    <row r="115" spans="1:8" ht="13.5" customHeight="1">
      <c r="A115" s="5" t="s">
        <v>58</v>
      </c>
      <c r="B115" s="39">
        <f aca="true" t="shared" si="22" ref="B115:H115">B110+B92+B4</f>
        <v>592132.9</v>
      </c>
      <c r="C115" s="39">
        <f t="shared" si="22"/>
        <v>670003</v>
      </c>
      <c r="D115" s="39">
        <f t="shared" si="22"/>
        <v>687780</v>
      </c>
      <c r="E115" s="39">
        <f t="shared" si="22"/>
        <v>706515</v>
      </c>
      <c r="F115" s="209">
        <f t="shared" si="22"/>
        <v>813659</v>
      </c>
      <c r="G115" s="39">
        <f t="shared" si="22"/>
        <v>673588</v>
      </c>
      <c r="H115" s="39">
        <f t="shared" si="22"/>
        <v>674482</v>
      </c>
    </row>
    <row r="116" ht="15">
      <c r="E116" s="24"/>
    </row>
  </sheetData>
  <sheetProtection/>
  <mergeCells count="3">
    <mergeCell ref="A2:A3"/>
    <mergeCell ref="D2:E2"/>
    <mergeCell ref="A1:H1"/>
  </mergeCells>
  <printOptions/>
  <pageMargins left="0.25" right="0.25" top="0.75" bottom="0.75" header="0.3" footer="0.3"/>
  <pageSetup fitToHeight="0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4.7109375" style="0" bestFit="1" customWidth="1"/>
    <col min="2" max="2" width="12.8515625" style="0" bestFit="1" customWidth="1"/>
  </cols>
  <sheetData>
    <row r="1" spans="1:2" ht="15">
      <c r="A1" s="222" t="s">
        <v>69</v>
      </c>
      <c r="B1" s="222"/>
    </row>
    <row r="2" spans="1:2" ht="15.75">
      <c r="A2" s="53" t="s">
        <v>3</v>
      </c>
      <c r="B2" s="54">
        <f>Príjmy!F4</f>
        <v>724833</v>
      </c>
    </row>
    <row r="3" spans="1:2" ht="15.75">
      <c r="A3" s="53" t="s">
        <v>70</v>
      </c>
      <c r="B3" s="54">
        <f>Výdavky!F4</f>
        <v>602589</v>
      </c>
    </row>
    <row r="4" spans="1:2" s="1" customFormat="1" ht="15.75">
      <c r="A4" s="55" t="s">
        <v>74</v>
      </c>
      <c r="B4" s="56">
        <f>B2-B3</f>
        <v>122244</v>
      </c>
    </row>
    <row r="5" spans="1:2" ht="15.75">
      <c r="A5" s="53" t="s">
        <v>14</v>
      </c>
      <c r="B5" s="54">
        <f>Príjmy!F23</f>
        <v>11400</v>
      </c>
    </row>
    <row r="6" spans="1:2" ht="15.75">
      <c r="A6" s="53" t="s">
        <v>71</v>
      </c>
      <c r="B6" s="54">
        <f>Výdavky!F92</f>
        <v>138455</v>
      </c>
    </row>
    <row r="7" spans="1:2" s="1" customFormat="1" ht="15.75">
      <c r="A7" s="55" t="s">
        <v>74</v>
      </c>
      <c r="B7" s="56">
        <f>B5-B6</f>
        <v>-127055</v>
      </c>
    </row>
    <row r="8" spans="1:2" ht="15.75">
      <c r="A8" s="53" t="s">
        <v>72</v>
      </c>
      <c r="B8" s="54">
        <f>Príjmy!F28</f>
        <v>91254</v>
      </c>
    </row>
    <row r="9" spans="1:2" ht="15.75">
      <c r="A9" s="53" t="s">
        <v>73</v>
      </c>
      <c r="B9" s="54">
        <f>Výdavky!F110</f>
        <v>72615</v>
      </c>
    </row>
    <row r="10" spans="1:2" ht="15.75">
      <c r="A10" s="55" t="s">
        <v>74</v>
      </c>
      <c r="B10" s="56">
        <f>B8-B9</f>
        <v>18639</v>
      </c>
    </row>
    <row r="11" spans="1:2" ht="15.75">
      <c r="A11" s="53"/>
      <c r="B11" s="54"/>
    </row>
    <row r="12" spans="1:2" s="1" customFormat="1" ht="15.75">
      <c r="A12" s="53" t="s">
        <v>76</v>
      </c>
      <c r="B12" s="54">
        <f>Príjmy!F36</f>
        <v>852281</v>
      </c>
    </row>
    <row r="13" spans="1:2" s="1" customFormat="1" ht="15.75">
      <c r="A13" s="53" t="s">
        <v>77</v>
      </c>
      <c r="B13" s="54">
        <f>Výdavky!F115</f>
        <v>813659</v>
      </c>
    </row>
    <row r="14" spans="1:2" ht="15.75">
      <c r="A14" s="57" t="s">
        <v>75</v>
      </c>
      <c r="B14" s="58">
        <f>B12-B13</f>
        <v>38622</v>
      </c>
    </row>
    <row r="15" spans="1:2" ht="15.75">
      <c r="A15" s="59"/>
      <c r="B15" t="s">
        <v>78</v>
      </c>
    </row>
    <row r="16" ht="15.75">
      <c r="A16" s="59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00390625" style="0" bestFit="1" customWidth="1"/>
    <col min="2" max="2" width="12.8515625" style="0" bestFit="1" customWidth="1"/>
    <col min="4" max="4" width="22.7109375" style="0" bestFit="1" customWidth="1"/>
    <col min="5" max="5" width="12.57421875" style="0" customWidth="1"/>
  </cols>
  <sheetData>
    <row r="1" spans="1:5" ht="15">
      <c r="A1" s="223" t="s">
        <v>85</v>
      </c>
      <c r="B1" s="223"/>
      <c r="C1" s="223"/>
      <c r="D1" s="223"/>
      <c r="E1" s="223"/>
    </row>
    <row r="2" spans="1:5" ht="15">
      <c r="A2" s="66" t="s">
        <v>3</v>
      </c>
      <c r="B2" s="65">
        <v>444099</v>
      </c>
      <c r="C2" s="64"/>
      <c r="D2" s="66" t="s">
        <v>70</v>
      </c>
      <c r="E2" s="65">
        <v>348286</v>
      </c>
    </row>
    <row r="3" spans="1:5" s="1" customFormat="1" ht="15">
      <c r="A3" s="66" t="s">
        <v>86</v>
      </c>
      <c r="B3" s="65">
        <v>8500</v>
      </c>
      <c r="C3" s="64"/>
      <c r="D3" s="66" t="s">
        <v>87</v>
      </c>
      <c r="E3" s="65">
        <v>8500</v>
      </c>
    </row>
    <row r="4" spans="1:5" ht="15">
      <c r="A4" s="66" t="s">
        <v>14</v>
      </c>
      <c r="B4" s="65">
        <v>0</v>
      </c>
      <c r="C4" s="64"/>
      <c r="D4" s="66" t="s">
        <v>71</v>
      </c>
      <c r="E4" s="65">
        <v>15200</v>
      </c>
    </row>
    <row r="5" spans="1:5" ht="15">
      <c r="A5" s="66" t="s">
        <v>81</v>
      </c>
      <c r="B5" s="65">
        <v>0</v>
      </c>
      <c r="C5" s="64"/>
      <c r="D5" s="66" t="s">
        <v>84</v>
      </c>
      <c r="E5" s="65">
        <v>66500</v>
      </c>
    </row>
    <row r="6" spans="1:5" ht="15">
      <c r="A6" s="66" t="s">
        <v>80</v>
      </c>
      <c r="B6" s="65">
        <f>B3+B2</f>
        <v>452599</v>
      </c>
      <c r="C6" s="64"/>
      <c r="D6" s="66" t="s">
        <v>83</v>
      </c>
      <c r="E6" s="65">
        <f>E5+E4+E3+E2</f>
        <v>438486</v>
      </c>
    </row>
    <row r="7" ht="15">
      <c r="B7" s="63"/>
    </row>
    <row r="9" spans="1:2" ht="15">
      <c r="A9" s="66" t="s">
        <v>82</v>
      </c>
      <c r="B9" s="65">
        <v>14113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0.140625" style="0" bestFit="1" customWidth="1"/>
    <col min="2" max="2" width="12.8515625" style="0" bestFit="1" customWidth="1"/>
  </cols>
  <sheetData>
    <row r="1" spans="1:2" ht="15.75">
      <c r="A1" s="173" t="s">
        <v>92</v>
      </c>
      <c r="B1" s="174">
        <f>Príjmy!F36</f>
        <v>852281</v>
      </c>
    </row>
    <row r="2" spans="1:2" ht="15.75">
      <c r="A2" s="173" t="s">
        <v>93</v>
      </c>
      <c r="B2" s="174">
        <f>Výdavky!F115</f>
        <v>813659</v>
      </c>
    </row>
    <row r="3" spans="1:2" ht="15.75">
      <c r="A3" s="173" t="s">
        <v>95</v>
      </c>
      <c r="B3" s="174">
        <f>B1-B2</f>
        <v>38622</v>
      </c>
    </row>
    <row r="4" spans="1:2" ht="15.75">
      <c r="A4" s="173"/>
      <c r="B4" s="174"/>
    </row>
    <row r="5" spans="1:2" ht="15.75">
      <c r="A5" s="173"/>
      <c r="B5" s="174"/>
    </row>
    <row r="6" spans="1:2" ht="15.75">
      <c r="A6" s="173" t="s">
        <v>96</v>
      </c>
      <c r="B6" s="174">
        <f>Príjmy!F4+Príjmy!F32</f>
        <v>749627</v>
      </c>
    </row>
    <row r="7" spans="1:2" ht="15.75">
      <c r="A7" s="173" t="s">
        <v>97</v>
      </c>
      <c r="B7" s="174">
        <f>Výdavky!F4</f>
        <v>602589</v>
      </c>
    </row>
    <row r="8" spans="1:2" ht="15.75">
      <c r="A8" s="173" t="s">
        <v>98</v>
      </c>
      <c r="B8" s="174">
        <f>B6-B7</f>
        <v>147038</v>
      </c>
    </row>
    <row r="9" spans="1:2" ht="15.75">
      <c r="A9" s="173"/>
      <c r="B9" s="174"/>
    </row>
    <row r="10" spans="1:2" ht="15.75">
      <c r="A10" s="173" t="s">
        <v>99</v>
      </c>
      <c r="B10" s="174">
        <f>Príjmy!F23</f>
        <v>11400</v>
      </c>
    </row>
    <row r="11" spans="1:2" ht="15.75">
      <c r="A11" s="173" t="s">
        <v>100</v>
      </c>
      <c r="B11" s="174">
        <f>Výdavky!F92</f>
        <v>138455</v>
      </c>
    </row>
    <row r="12" spans="1:2" ht="15.75">
      <c r="A12" s="173" t="s">
        <v>98</v>
      </c>
      <c r="B12" s="174">
        <f>B10-B11</f>
        <v>-127055</v>
      </c>
    </row>
    <row r="13" spans="1:2" ht="15.75">
      <c r="A13" s="173"/>
      <c r="B13" s="174"/>
    </row>
    <row r="14" spans="1:2" ht="15.75">
      <c r="A14" s="173" t="s">
        <v>101</v>
      </c>
      <c r="B14" s="174">
        <f>Príjmy!F28</f>
        <v>91254</v>
      </c>
    </row>
    <row r="15" spans="1:2" ht="15.75">
      <c r="A15" s="173" t="s">
        <v>102</v>
      </c>
      <c r="B15" s="174">
        <f>Výdavky!F110</f>
        <v>72615</v>
      </c>
    </row>
    <row r="16" spans="1:2" ht="15.75">
      <c r="A16" s="173" t="s">
        <v>94</v>
      </c>
      <c r="B16" s="174">
        <f>B14-B15</f>
        <v>18639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Ivanovce</dc:creator>
  <cp:keywords/>
  <dc:description/>
  <cp:lastModifiedBy>Obec Ivanovce</cp:lastModifiedBy>
  <cp:lastPrinted>2018-11-21T08:37:53Z</cp:lastPrinted>
  <dcterms:created xsi:type="dcterms:W3CDTF">2015-11-12T08:39:39Z</dcterms:created>
  <dcterms:modified xsi:type="dcterms:W3CDTF">2020-12-23T19:58:26Z</dcterms:modified>
  <cp:category/>
  <cp:version/>
  <cp:contentType/>
  <cp:contentStatus/>
</cp:coreProperties>
</file>