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Príjmy" sheetId="1" r:id="rId1"/>
    <sheet name="Výdavky" sheetId="2" r:id="rId2"/>
    <sheet name="rozdiel" sheetId="3" state="hidden" r:id="rId3"/>
    <sheet name="Celkový rozpočet" sheetId="4" state="hidden" r:id="rId4"/>
    <sheet name="prehľad" sheetId="5" r:id="rId5"/>
  </sheets>
  <definedNames/>
  <calcPr fullCalcOnLoad="1"/>
</workbook>
</file>

<file path=xl/sharedStrings.xml><?xml version="1.0" encoding="utf-8"?>
<sst xmlns="http://schemas.openxmlformats.org/spreadsheetml/2006/main" count="172" uniqueCount="116">
  <si>
    <t>Názov</t>
  </si>
  <si>
    <t>skutočnosť</t>
  </si>
  <si>
    <t>návrh</t>
  </si>
  <si>
    <t>Bežné príjmy</t>
  </si>
  <si>
    <t>100 Daňové príjmy</t>
  </si>
  <si>
    <t>120 Dane z majetku</t>
  </si>
  <si>
    <t xml:space="preserve">130 Dane za tovary a služby </t>
  </si>
  <si>
    <t>200 Nedaňové príjmy</t>
  </si>
  <si>
    <t>210 Príjmy z podnikania a vlastníctva majetku</t>
  </si>
  <si>
    <t>220 Administratívne a iné poplatky</t>
  </si>
  <si>
    <t>240 Úroky z tuzemských úverov, pôžičiek</t>
  </si>
  <si>
    <t>290 Iné nedaňové príjmy</t>
  </si>
  <si>
    <t>300 Granty a transfery</t>
  </si>
  <si>
    <t>310 Tuzemské bežné granty a transfery</t>
  </si>
  <si>
    <t>Kapitálové príjmy</t>
  </si>
  <si>
    <t>320 Transfery</t>
  </si>
  <si>
    <t>Finančné operácie</t>
  </si>
  <si>
    <t>400 Z prevodu prostriedkov</t>
  </si>
  <si>
    <t>500 Bankové úvery</t>
  </si>
  <si>
    <t>Príjmy ZŠ s MŠ - bežné</t>
  </si>
  <si>
    <t>Príjmy ZŠ s MŠ - kapitálové</t>
  </si>
  <si>
    <t>Príjmy ZŠ s MŠ - finančné operácie</t>
  </si>
  <si>
    <t>Príjmy spolu</t>
  </si>
  <si>
    <t>600 BEŽNÉ VÝDAVKY</t>
  </si>
  <si>
    <t>01 VŠEOBECNÉ VEREJNÉ SLUŽBY</t>
  </si>
  <si>
    <t>600 Bežné výdavky</t>
  </si>
  <si>
    <t>01.1.1 Výkonné a zákonodárne orgány</t>
  </si>
  <si>
    <t>01.1.2 Finančné a rozpočtové záležitosti</t>
  </si>
  <si>
    <t>01.3.3 Všeobecné služby</t>
  </si>
  <si>
    <t>01.6.0 Všeobecné verejné služby</t>
  </si>
  <si>
    <t>01.7.0 Transakcie verejného dlhu</t>
  </si>
  <si>
    <t>02 OBRANA</t>
  </si>
  <si>
    <t>02.2.0 Civilná ochrana</t>
  </si>
  <si>
    <t>03 VEREJNÝ PORIADOK A BEZPEČNOSŤ</t>
  </si>
  <si>
    <t>03.2.0  Ochrana pred požiarmi</t>
  </si>
  <si>
    <t>04 EKONOMICKÁ OBLASŤ</t>
  </si>
  <si>
    <t>04.5.1 Cestná doprava</t>
  </si>
  <si>
    <t>05 OCHRANA ŽIVOTNÉHO PROSTREDIA</t>
  </si>
  <si>
    <t>05.1.0 Nakladanie s odpadmi</t>
  </si>
  <si>
    <t>05.6.0 Ochrana životného prostredia</t>
  </si>
  <si>
    <t>06 BÝVANIE A OBČIANSKA VYBAVENOSŤ</t>
  </si>
  <si>
    <t>06.2.0 Rozvoj obcí</t>
  </si>
  <si>
    <t>06.4.0 Verejné osvetlenie</t>
  </si>
  <si>
    <t>06.6.0 Bývanie a občianska vybavenosť</t>
  </si>
  <si>
    <t>08 REKREÁCIA, KULTÚRA A NÁBOŽENSTVO</t>
  </si>
  <si>
    <t>08.1.0 Rekreačné a športové služby</t>
  </si>
  <si>
    <t>08.2.0 Kultúrne služby</t>
  </si>
  <si>
    <t>08.3.0 Vysieľacie a vydavateľské služby</t>
  </si>
  <si>
    <t>08.4.0 Náboženské a iné spoločenské služby</t>
  </si>
  <si>
    <t>09 VZDELANIE</t>
  </si>
  <si>
    <t>09.1.1 Predprimárne vzdelávanie</t>
  </si>
  <si>
    <t>09.1.1.1 Predprimárne vzdelávanie s bež. starostlivosťou</t>
  </si>
  <si>
    <t>09.1.2.1 Primárne vzdelávanie s bež. starostlivosťou</t>
  </si>
  <si>
    <t>09.5.0 Vzdelávanie nedefinované podľa úrovne - školenia</t>
  </si>
  <si>
    <t>09.5.2 Vzdelávanie nedefinované podľa úrovne - škol. družina</t>
  </si>
  <si>
    <t xml:space="preserve">10 SOCIÁLNE ZABEZPEČENIE </t>
  </si>
  <si>
    <t>10.2.0 Staroba</t>
  </si>
  <si>
    <t>10.7.0 Sociálna pomoc občanom v hmotnej a soc. núdzi</t>
  </si>
  <si>
    <t>700 KAPITÁLOVÉ VÝDAVKY</t>
  </si>
  <si>
    <t>04.4.3 Nákup pozemkov</t>
  </si>
  <si>
    <t>800 FINANČNÉ OPERÁCIE</t>
  </si>
  <si>
    <t>VÝDAVKY SPOLU:</t>
  </si>
  <si>
    <t>schválený rozpočet</t>
  </si>
  <si>
    <t>očakávaná skutočnosť</t>
  </si>
  <si>
    <t>plán</t>
  </si>
  <si>
    <t xml:space="preserve">     110 Dane z príjmov a z kapitál. majetku</t>
  </si>
  <si>
    <t>schválená rozpočet</t>
  </si>
  <si>
    <t>231 Z predaja</t>
  </si>
  <si>
    <t>239 Združ. Prostriedky</t>
  </si>
  <si>
    <t xml:space="preserve">04.5.1 Nákup pozemkov </t>
  </si>
  <si>
    <t xml:space="preserve">01.1.1 Výkonné a zákonodarné orgány   </t>
  </si>
  <si>
    <t>(Materská škola)</t>
  </si>
  <si>
    <t>(Základná škola 1.-4. roč. I.stupeň)</t>
  </si>
  <si>
    <t>Návrh - Rozdiel príjmy a výdavky 2016</t>
  </si>
  <si>
    <t>Bežné výdavky</t>
  </si>
  <si>
    <t>Kapitálové výdavky</t>
  </si>
  <si>
    <t>Finančné operácie - príjmy</t>
  </si>
  <si>
    <t>Finančné operácie - výdavky</t>
  </si>
  <si>
    <t>Rozdiel :</t>
  </si>
  <si>
    <t xml:space="preserve">Celkové príjmy -výdaje rozdiel: </t>
  </si>
  <si>
    <t>Celkové príjmy</t>
  </si>
  <si>
    <t>Celkové výdaje</t>
  </si>
  <si>
    <t xml:space="preserve"> </t>
  </si>
  <si>
    <t>233 Predaj pozemkov</t>
  </si>
  <si>
    <t xml:space="preserve">08.2.0  Rekonštrukcia a modernizácia DS </t>
  </si>
  <si>
    <t xml:space="preserve">Príjmy spolu: </t>
  </si>
  <si>
    <t>Príjové fin. operácie</t>
  </si>
  <si>
    <t xml:space="preserve">Prebytok: </t>
  </si>
  <si>
    <t>Výdavky spolu:</t>
  </si>
  <si>
    <t>Výdavkové fin. operácie</t>
  </si>
  <si>
    <t>Návrh rozpočet na rok 2017</t>
  </si>
  <si>
    <t>Bežné príjmy škola</t>
  </si>
  <si>
    <t>Bežné výdavky škola</t>
  </si>
  <si>
    <t>05.4.0 Ochrana prírody a krajiny</t>
  </si>
  <si>
    <t>10.4.0 Rodina a deti</t>
  </si>
  <si>
    <t>01.1.1 Splácanie istín</t>
  </si>
  <si>
    <t>05.6.0 Ochrana životného prostredia inde neklasifikovaná</t>
  </si>
  <si>
    <t>09.6.0 Vedľajšie služby v školstve - jedáleň Zš, Mš</t>
  </si>
  <si>
    <t>Celkové príjmy:</t>
  </si>
  <si>
    <t>Celkové výdavky:</t>
  </si>
  <si>
    <t>Rozdiel:</t>
  </si>
  <si>
    <t>Rozdiel prebytok:</t>
  </si>
  <si>
    <t>Bežné príjmy:</t>
  </si>
  <si>
    <t>Bežné výdavky:</t>
  </si>
  <si>
    <t xml:space="preserve">Rozdiel: </t>
  </si>
  <si>
    <t xml:space="preserve">Kapitálové príjmy: </t>
  </si>
  <si>
    <t>Kapitálové výdavky:</t>
  </si>
  <si>
    <t>Fin. operácie príjem:</t>
  </si>
  <si>
    <t>Fin. operácie výdaj:</t>
  </si>
  <si>
    <t xml:space="preserve">320  Tuzemské kapitálové granty a transfery </t>
  </si>
  <si>
    <t>10.6.0 Bývanie</t>
  </si>
  <si>
    <t>05.1.0. Nakladanie s odpadmi</t>
  </si>
  <si>
    <t xml:space="preserve">06.2.0. Rozvoj obcí </t>
  </si>
  <si>
    <t xml:space="preserve">10.2.0. Staroba </t>
  </si>
  <si>
    <t xml:space="preserve"> ROZPOČET - VÝDAVKY</t>
  </si>
  <si>
    <t xml:space="preserve">  ROZPOČET - PRÍJMY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</si>
</sst>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_E_U_R_-;\-* #,##0.00\ _E_U_R_-;_-* &quot;-&quot;??\ _E_U_R_-;_-@_-"/>
    <numFmt numFmtId="167" formatCode="_-* #,##0\ _€_-;\-* #,##0\ _€_-;_-* &quot;-&quot;??\ _€_-;_-@_-"/>
    <numFmt numFmtId="168" formatCode="_-* #,##0.0\ &quot;€&quot;_-;\-* #,##0.0\ &quot;€&quot;_-;_-* &quot;-&quot;??\ &quot;€&quot;_-;_-@_-"/>
    <numFmt numFmtId="169" formatCode="_-* #,##0\ &quot;€&quot;_-;\-* #,##0\ &quot;€&quot;_-;_-* &quot;-&quot;??\ &quot;€&quot;_-;_-@_-"/>
    <numFmt numFmtId="170" formatCode="_-* #,##0.0\ _€_-;\-* #,##0.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2"/>
      <color indexed="8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sz val="8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rgb="FFFF0000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23">
    <xf numFmtId="0" fontId="0" fillId="0" borderId="0" xfId="0" applyFont="1" applyAlignment="1">
      <alignment/>
    </xf>
    <xf numFmtId="0" fontId="0" fillId="0" borderId="0" xfId="0" applyAlignment="1">
      <alignment/>
    </xf>
    <xf numFmtId="165" fontId="48" fillId="0" borderId="10" xfId="33" applyFont="1" applyBorder="1" applyAlignment="1">
      <alignment vertical="center"/>
    </xf>
    <xf numFmtId="167" fontId="48" fillId="0" borderId="10" xfId="33" applyNumberFormat="1" applyFont="1" applyBorder="1" applyAlignment="1">
      <alignment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50" fillId="0" borderId="0" xfId="0" applyFont="1" applyAlignment="1">
      <alignment/>
    </xf>
    <xf numFmtId="0" fontId="49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65" fontId="51" fillId="0" borderId="10" xfId="33" applyFont="1" applyBorder="1" applyAlignment="1">
      <alignment vertical="center"/>
    </xf>
    <xf numFmtId="165" fontId="48" fillId="0" borderId="10" xfId="33" applyFont="1" applyBorder="1" applyAlignment="1">
      <alignment horizontal="right" vertical="center"/>
    </xf>
    <xf numFmtId="165" fontId="21" fillId="0" borderId="11" xfId="33" applyFont="1" applyBorder="1" applyAlignment="1">
      <alignment horizontal="center" vertical="center"/>
    </xf>
    <xf numFmtId="1" fontId="21" fillId="0" borderId="11" xfId="33" applyNumberFormat="1" applyFont="1" applyBorder="1" applyAlignment="1">
      <alignment horizontal="center" vertical="center"/>
    </xf>
    <xf numFmtId="166" fontId="21" fillId="0" borderId="11" xfId="0" applyNumberFormat="1" applyFont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right"/>
    </xf>
    <xf numFmtId="165" fontId="23" fillId="0" borderId="10" xfId="33" applyFont="1" applyBorder="1" applyAlignment="1">
      <alignment vertical="center"/>
    </xf>
    <xf numFmtId="165" fontId="52" fillId="0" borderId="10" xfId="33" applyFont="1" applyBorder="1" applyAlignment="1">
      <alignment vertical="center"/>
    </xf>
    <xf numFmtId="165" fontId="51" fillId="0" borderId="14" xfId="33" applyFont="1" applyBorder="1" applyAlignment="1">
      <alignment vertical="center"/>
    </xf>
    <xf numFmtId="165" fontId="49" fillId="0" borderId="15" xfId="33" applyFont="1" applyBorder="1" applyAlignment="1">
      <alignment vertical="center"/>
    </xf>
    <xf numFmtId="165" fontId="48" fillId="0" borderId="16" xfId="33" applyFont="1" applyBorder="1" applyAlignment="1">
      <alignment vertical="center"/>
    </xf>
    <xf numFmtId="165" fontId="23" fillId="0" borderId="14" xfId="33" applyFont="1" applyBorder="1" applyAlignment="1">
      <alignment vertical="center"/>
    </xf>
    <xf numFmtId="0" fontId="25" fillId="0" borderId="10" xfId="0" applyFont="1" applyBorder="1" applyAlignment="1">
      <alignment horizontal="right"/>
    </xf>
    <xf numFmtId="0" fontId="52" fillId="0" borderId="0" xfId="0" applyFont="1" applyBorder="1" applyAlignment="1">
      <alignment/>
    </xf>
    <xf numFmtId="165" fontId="49" fillId="0" borderId="0" xfId="33" applyFont="1" applyBorder="1" applyAlignment="1">
      <alignment horizontal="center" vertical="center"/>
    </xf>
    <xf numFmtId="167" fontId="48" fillId="0" borderId="17" xfId="33" applyNumberFormat="1" applyFont="1" applyBorder="1" applyAlignment="1">
      <alignment/>
    </xf>
    <xf numFmtId="167" fontId="53" fillId="0" borderId="14" xfId="33" applyNumberFormat="1" applyFont="1" applyBorder="1" applyAlignment="1">
      <alignment/>
    </xf>
    <xf numFmtId="167" fontId="21" fillId="0" borderId="14" xfId="33" applyNumberFormat="1" applyFont="1" applyBorder="1" applyAlignment="1">
      <alignment horizontal="center"/>
    </xf>
    <xf numFmtId="167" fontId="49" fillId="0" borderId="14" xfId="33" applyNumberFormat="1" applyFont="1" applyBorder="1" applyAlignment="1">
      <alignment horizontal="center"/>
    </xf>
    <xf numFmtId="167" fontId="25" fillId="0" borderId="10" xfId="33" applyNumberFormat="1" applyFont="1" applyBorder="1" applyAlignment="1">
      <alignment horizontal="center"/>
    </xf>
    <xf numFmtId="167" fontId="54" fillId="0" borderId="10" xfId="33" applyNumberFormat="1" applyFont="1" applyBorder="1" applyAlignment="1">
      <alignment horizontal="center"/>
    </xf>
    <xf numFmtId="167" fontId="53" fillId="0" borderId="10" xfId="33" applyNumberFormat="1" applyFont="1" applyBorder="1" applyAlignment="1">
      <alignment/>
    </xf>
    <xf numFmtId="167" fontId="49" fillId="0" borderId="10" xfId="33" applyNumberFormat="1" applyFont="1" applyBorder="1" applyAlignment="1">
      <alignment horizontal="center"/>
    </xf>
    <xf numFmtId="167" fontId="21" fillId="0" borderId="10" xfId="33" applyNumberFormat="1" applyFont="1" applyBorder="1" applyAlignment="1">
      <alignment horizontal="center"/>
    </xf>
    <xf numFmtId="167" fontId="48" fillId="0" borderId="10" xfId="33" applyNumberFormat="1" applyFont="1" applyBorder="1" applyAlignment="1">
      <alignment horizontal="center" vertical="center"/>
    </xf>
    <xf numFmtId="167" fontId="48" fillId="0" borderId="16" xfId="33" applyNumberFormat="1" applyFont="1" applyBorder="1" applyAlignment="1">
      <alignment/>
    </xf>
    <xf numFmtId="167" fontId="25" fillId="0" borderId="16" xfId="33" applyNumberFormat="1" applyFont="1" applyBorder="1" applyAlignment="1">
      <alignment horizontal="center"/>
    </xf>
    <xf numFmtId="167" fontId="53" fillId="0" borderId="10" xfId="33" applyNumberFormat="1" applyFont="1" applyBorder="1" applyAlignment="1">
      <alignment horizontal="center"/>
    </xf>
    <xf numFmtId="167" fontId="21" fillId="0" borderId="10" xfId="33" applyNumberFormat="1" applyFont="1" applyBorder="1" applyAlignment="1">
      <alignment horizontal="center" vertical="center"/>
    </xf>
    <xf numFmtId="167" fontId="48" fillId="0" borderId="17" xfId="33" applyNumberFormat="1" applyFont="1" applyBorder="1" applyAlignment="1">
      <alignment horizontal="center"/>
    </xf>
    <xf numFmtId="167" fontId="48" fillId="0" borderId="10" xfId="33" applyNumberFormat="1" applyFont="1" applyBorder="1" applyAlignment="1">
      <alignment horizontal="center"/>
    </xf>
    <xf numFmtId="167" fontId="54" fillId="0" borderId="16" xfId="33" applyNumberFormat="1" applyFont="1" applyBorder="1" applyAlignment="1">
      <alignment horizontal="center"/>
    </xf>
    <xf numFmtId="167" fontId="48" fillId="0" borderId="17" xfId="33" applyNumberFormat="1" applyFont="1" applyBorder="1" applyAlignment="1">
      <alignment horizontal="center" vertical="center"/>
    </xf>
    <xf numFmtId="167" fontId="54" fillId="0" borderId="17" xfId="33" applyNumberFormat="1" applyFont="1" applyBorder="1" applyAlignment="1">
      <alignment horizontal="center" vertical="center"/>
    </xf>
    <xf numFmtId="167" fontId="54" fillId="0" borderId="18" xfId="33" applyNumberFormat="1" applyFont="1" applyBorder="1" applyAlignment="1">
      <alignment horizontal="center" vertical="center"/>
    </xf>
    <xf numFmtId="167" fontId="54" fillId="0" borderId="18" xfId="33" applyNumberFormat="1" applyFont="1" applyFill="1" applyBorder="1" applyAlignment="1">
      <alignment horizontal="center" vertical="center"/>
    </xf>
    <xf numFmtId="167" fontId="25" fillId="0" borderId="10" xfId="33" applyNumberFormat="1" applyFont="1" applyFill="1" applyBorder="1" applyAlignment="1">
      <alignment horizontal="center" vertical="center"/>
    </xf>
    <xf numFmtId="167" fontId="25" fillId="0" borderId="19" xfId="33" applyNumberFormat="1" applyFont="1" applyBorder="1" applyAlignment="1">
      <alignment horizontal="center" vertical="center"/>
    </xf>
    <xf numFmtId="167" fontId="25" fillId="0" borderId="10" xfId="33" applyNumberFormat="1" applyFont="1" applyBorder="1" applyAlignment="1">
      <alignment horizontal="center" vertical="center"/>
    </xf>
    <xf numFmtId="167" fontId="48" fillId="0" borderId="16" xfId="33" applyNumberFormat="1" applyFont="1" applyBorder="1" applyAlignment="1">
      <alignment horizontal="center" vertical="center"/>
    </xf>
    <xf numFmtId="167" fontId="25" fillId="0" borderId="20" xfId="33" applyNumberFormat="1" applyFont="1" applyBorder="1" applyAlignment="1">
      <alignment horizontal="center" vertical="center"/>
    </xf>
    <xf numFmtId="167" fontId="54" fillId="0" borderId="20" xfId="33" applyNumberFormat="1" applyFont="1" applyBorder="1" applyAlignment="1">
      <alignment horizontal="center" vertical="center"/>
    </xf>
    <xf numFmtId="167" fontId="25" fillId="0" borderId="16" xfId="33" applyNumberFormat="1" applyFont="1" applyBorder="1" applyAlignment="1">
      <alignment horizontal="center" vertical="center"/>
    </xf>
    <xf numFmtId="0" fontId="55" fillId="0" borderId="10" xfId="0" applyFont="1" applyBorder="1" applyAlignment="1">
      <alignment/>
    </xf>
    <xf numFmtId="167" fontId="0" fillId="0" borderId="10" xfId="0" applyNumberFormat="1" applyBorder="1" applyAlignment="1">
      <alignment/>
    </xf>
    <xf numFmtId="0" fontId="50" fillId="0" borderId="10" xfId="0" applyFont="1" applyBorder="1" applyAlignment="1">
      <alignment/>
    </xf>
    <xf numFmtId="167" fontId="41" fillId="0" borderId="10" xfId="0" applyNumberFormat="1" applyFont="1" applyBorder="1" applyAlignment="1">
      <alignment/>
    </xf>
    <xf numFmtId="0" fontId="56" fillId="0" borderId="10" xfId="0" applyFont="1" applyBorder="1" applyAlignment="1">
      <alignment/>
    </xf>
    <xf numFmtId="167" fontId="57" fillId="0" borderId="10" xfId="0" applyNumberFormat="1" applyFont="1" applyBorder="1" applyAlignment="1">
      <alignment/>
    </xf>
    <xf numFmtId="0" fontId="55" fillId="0" borderId="21" xfId="0" applyFont="1" applyFill="1" applyBorder="1" applyAlignment="1">
      <alignment/>
    </xf>
    <xf numFmtId="165" fontId="48" fillId="0" borderId="10" xfId="33" applyFont="1" applyBorder="1" applyAlignment="1">
      <alignment horizontal="left" vertical="center"/>
    </xf>
    <xf numFmtId="167" fontId="48" fillId="0" borderId="22" xfId="33" applyNumberFormat="1" applyFont="1" applyBorder="1" applyAlignment="1">
      <alignment horizontal="center" vertical="center"/>
    </xf>
    <xf numFmtId="167" fontId="54" fillId="0" borderId="10" xfId="33" applyNumberFormat="1" applyFont="1" applyBorder="1" applyAlignment="1">
      <alignment horizontal="center" vertical="center"/>
    </xf>
    <xf numFmtId="167" fontId="0" fillId="0" borderId="0" xfId="33" applyNumberFormat="1" applyFont="1" applyAlignment="1">
      <alignment/>
    </xf>
    <xf numFmtId="0" fontId="0" fillId="0" borderId="10" xfId="0" applyBorder="1" applyAlignment="1">
      <alignment/>
    </xf>
    <xf numFmtId="167" fontId="0" fillId="0" borderId="10" xfId="33" applyNumberFormat="1" applyFont="1" applyBorder="1" applyAlignment="1">
      <alignment/>
    </xf>
    <xf numFmtId="0" fontId="41" fillId="0" borderId="10" xfId="0" applyFont="1" applyBorder="1" applyAlignment="1">
      <alignment/>
    </xf>
    <xf numFmtId="167" fontId="48" fillId="0" borderId="19" xfId="33" applyNumberFormat="1" applyFont="1" applyBorder="1" applyAlignment="1">
      <alignment horizontal="center" vertical="center"/>
    </xf>
    <xf numFmtId="167" fontId="25" fillId="0" borderId="19" xfId="33" applyNumberFormat="1" applyFont="1" applyBorder="1" applyAlignment="1">
      <alignment horizontal="center"/>
    </xf>
    <xf numFmtId="167" fontId="54" fillId="0" borderId="17" xfId="33" applyNumberFormat="1" applyFont="1" applyBorder="1" applyAlignment="1">
      <alignment/>
    </xf>
    <xf numFmtId="167" fontId="49" fillId="0" borderId="14" xfId="33" applyNumberFormat="1" applyFont="1" applyBorder="1" applyAlignment="1">
      <alignment/>
    </xf>
    <xf numFmtId="167" fontId="49" fillId="0" borderId="10" xfId="33" applyNumberFormat="1" applyFont="1" applyBorder="1" applyAlignment="1">
      <alignment/>
    </xf>
    <xf numFmtId="167" fontId="54" fillId="0" borderId="17" xfId="33" applyNumberFormat="1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167" fontId="25" fillId="0" borderId="17" xfId="33" applyNumberFormat="1" applyFont="1" applyBorder="1" applyAlignment="1">
      <alignment/>
    </xf>
    <xf numFmtId="167" fontId="21" fillId="0" borderId="14" xfId="33" applyNumberFormat="1" applyFont="1" applyBorder="1" applyAlignment="1">
      <alignment/>
    </xf>
    <xf numFmtId="167" fontId="21" fillId="0" borderId="10" xfId="33" applyNumberFormat="1" applyFont="1" applyBorder="1" applyAlignment="1">
      <alignment/>
    </xf>
    <xf numFmtId="167" fontId="25" fillId="0" borderId="10" xfId="33" applyNumberFormat="1" applyFont="1" applyBorder="1" applyAlignment="1">
      <alignment/>
    </xf>
    <xf numFmtId="167" fontId="25" fillId="0" borderId="17" xfId="33" applyNumberFormat="1" applyFont="1" applyBorder="1" applyAlignment="1">
      <alignment horizontal="center"/>
    </xf>
    <xf numFmtId="167" fontId="21" fillId="0" borderId="17" xfId="33" applyNumberFormat="1" applyFont="1" applyBorder="1" applyAlignment="1">
      <alignment horizontal="center" vertical="center"/>
    </xf>
    <xf numFmtId="165" fontId="56" fillId="0" borderId="15" xfId="33" applyFont="1" applyBorder="1" applyAlignment="1">
      <alignment vertical="center"/>
    </xf>
    <xf numFmtId="0" fontId="56" fillId="0" borderId="15" xfId="0" applyFont="1" applyBorder="1" applyAlignment="1">
      <alignment/>
    </xf>
    <xf numFmtId="0" fontId="56" fillId="0" borderId="24" xfId="0" applyFont="1" applyBorder="1" applyAlignment="1">
      <alignment/>
    </xf>
    <xf numFmtId="165" fontId="51" fillId="19" borderId="14" xfId="33" applyFont="1" applyFill="1" applyBorder="1" applyAlignment="1">
      <alignment horizontal="center" vertical="center"/>
    </xf>
    <xf numFmtId="167" fontId="53" fillId="19" borderId="14" xfId="33" applyNumberFormat="1" applyFont="1" applyFill="1" applyBorder="1" applyAlignment="1">
      <alignment horizontal="center" vertical="center"/>
    </xf>
    <xf numFmtId="165" fontId="48" fillId="33" borderId="10" xfId="33" applyFont="1" applyFill="1" applyBorder="1" applyAlignment="1">
      <alignment horizontal="right" vertical="center"/>
    </xf>
    <xf numFmtId="167" fontId="48" fillId="33" borderId="10" xfId="33" applyNumberFormat="1" applyFont="1" applyFill="1" applyBorder="1" applyAlignment="1">
      <alignment horizontal="center" vertical="center"/>
    </xf>
    <xf numFmtId="165" fontId="48" fillId="13" borderId="10" xfId="33" applyFont="1" applyFill="1" applyBorder="1" applyAlignment="1">
      <alignment horizontal="right" vertical="center"/>
    </xf>
    <xf numFmtId="167" fontId="48" fillId="13" borderId="10" xfId="33" applyNumberFormat="1" applyFont="1" applyFill="1" applyBorder="1" applyAlignment="1">
      <alignment horizontal="center" vertical="center"/>
    </xf>
    <xf numFmtId="167" fontId="54" fillId="13" borderId="10" xfId="33" applyNumberFormat="1" applyFont="1" applyFill="1" applyBorder="1" applyAlignment="1">
      <alignment horizontal="center" vertical="center"/>
    </xf>
    <xf numFmtId="167" fontId="25" fillId="13" borderId="10" xfId="33" applyNumberFormat="1" applyFont="1" applyFill="1" applyBorder="1" applyAlignment="1">
      <alignment horizontal="center"/>
    </xf>
    <xf numFmtId="0" fontId="0" fillId="13" borderId="10" xfId="0" applyFill="1" applyBorder="1" applyAlignment="1">
      <alignment/>
    </xf>
    <xf numFmtId="0" fontId="42" fillId="13" borderId="10" xfId="0" applyFont="1" applyFill="1" applyBorder="1" applyAlignment="1">
      <alignment/>
    </xf>
    <xf numFmtId="165" fontId="48" fillId="7" borderId="10" xfId="33" applyFont="1" applyFill="1" applyBorder="1" applyAlignment="1">
      <alignment horizontal="right" vertical="center"/>
    </xf>
    <xf numFmtId="167" fontId="48" fillId="7" borderId="10" xfId="33" applyNumberFormat="1" applyFont="1" applyFill="1" applyBorder="1" applyAlignment="1">
      <alignment horizontal="center" vertical="center"/>
    </xf>
    <xf numFmtId="167" fontId="54" fillId="7" borderId="10" xfId="33" applyNumberFormat="1" applyFont="1" applyFill="1" applyBorder="1" applyAlignment="1">
      <alignment horizontal="center" vertical="center"/>
    </xf>
    <xf numFmtId="167" fontId="25" fillId="7" borderId="10" xfId="33" applyNumberFormat="1" applyFont="1" applyFill="1" applyBorder="1" applyAlignment="1">
      <alignment horizontal="center"/>
    </xf>
    <xf numFmtId="165" fontId="51" fillId="34" borderId="10" xfId="33" applyFont="1" applyFill="1" applyBorder="1" applyAlignment="1">
      <alignment horizontal="center" vertical="center"/>
    </xf>
    <xf numFmtId="167" fontId="53" fillId="34" borderId="10" xfId="33" applyNumberFormat="1" applyFont="1" applyFill="1" applyBorder="1" applyAlignment="1">
      <alignment horizontal="center" vertical="center"/>
    </xf>
    <xf numFmtId="165" fontId="51" fillId="35" borderId="10" xfId="33" applyFont="1" applyFill="1" applyBorder="1" applyAlignment="1">
      <alignment horizontal="center" vertical="center"/>
    </xf>
    <xf numFmtId="167" fontId="53" fillId="35" borderId="10" xfId="33" applyNumberFormat="1" applyFont="1" applyFill="1" applyBorder="1" applyAlignment="1">
      <alignment horizontal="center" vertical="center"/>
    </xf>
    <xf numFmtId="165" fontId="48" fillId="36" borderId="10" xfId="33" applyFont="1" applyFill="1" applyBorder="1" applyAlignment="1">
      <alignment horizontal="right" vertical="center"/>
    </xf>
    <xf numFmtId="167" fontId="48" fillId="36" borderId="10" xfId="33" applyNumberFormat="1" applyFont="1" applyFill="1" applyBorder="1" applyAlignment="1">
      <alignment horizontal="center" vertical="center"/>
    </xf>
    <xf numFmtId="167" fontId="54" fillId="36" borderId="10" xfId="33" applyNumberFormat="1" applyFont="1" applyFill="1" applyBorder="1" applyAlignment="1">
      <alignment horizontal="center" vertical="center"/>
    </xf>
    <xf numFmtId="167" fontId="25" fillId="36" borderId="10" xfId="33" applyNumberFormat="1" applyFont="1" applyFill="1" applyBorder="1" applyAlignment="1">
      <alignment horizontal="center"/>
    </xf>
    <xf numFmtId="165" fontId="51" fillId="18" borderId="10" xfId="33" applyFont="1" applyFill="1" applyBorder="1" applyAlignment="1">
      <alignment horizontal="center" vertical="center"/>
    </xf>
    <xf numFmtId="167" fontId="53" fillId="18" borderId="10" xfId="33" applyNumberFormat="1" applyFont="1" applyFill="1" applyBorder="1" applyAlignment="1">
      <alignment horizontal="center" vertical="center"/>
    </xf>
    <xf numFmtId="165" fontId="48" fillId="12" borderId="10" xfId="33" applyFont="1" applyFill="1" applyBorder="1" applyAlignment="1">
      <alignment horizontal="right" vertical="center"/>
    </xf>
    <xf numFmtId="167" fontId="48" fillId="12" borderId="10" xfId="33" applyNumberFormat="1" applyFont="1" applyFill="1" applyBorder="1" applyAlignment="1">
      <alignment horizontal="center" vertical="center"/>
    </xf>
    <xf numFmtId="167" fontId="48" fillId="12" borderId="18" xfId="33" applyNumberFormat="1" applyFont="1" applyFill="1" applyBorder="1" applyAlignment="1">
      <alignment horizontal="center" vertical="center"/>
    </xf>
    <xf numFmtId="165" fontId="51" fillId="17" borderId="10" xfId="33" applyFont="1" applyFill="1" applyBorder="1" applyAlignment="1">
      <alignment horizontal="center" vertical="center"/>
    </xf>
    <xf numFmtId="167" fontId="53" fillId="17" borderId="10" xfId="33" applyNumberFormat="1" applyFont="1" applyFill="1" applyBorder="1" applyAlignment="1">
      <alignment horizontal="center" vertical="center"/>
    </xf>
    <xf numFmtId="165" fontId="48" fillId="11" borderId="10" xfId="33" applyFont="1" applyFill="1" applyBorder="1" applyAlignment="1">
      <alignment horizontal="right" vertical="center"/>
    </xf>
    <xf numFmtId="167" fontId="48" fillId="11" borderId="10" xfId="33" applyNumberFormat="1" applyFont="1" applyFill="1" applyBorder="1" applyAlignment="1">
      <alignment horizontal="center" vertical="center"/>
    </xf>
    <xf numFmtId="167" fontId="54" fillId="11" borderId="18" xfId="33" applyNumberFormat="1" applyFont="1" applyFill="1" applyBorder="1" applyAlignment="1">
      <alignment horizontal="center" vertical="center"/>
    </xf>
    <xf numFmtId="167" fontId="25" fillId="11" borderId="10" xfId="33" applyNumberFormat="1" applyFont="1" applyFill="1" applyBorder="1" applyAlignment="1">
      <alignment horizontal="center"/>
    </xf>
    <xf numFmtId="165" fontId="51" fillId="16" borderId="10" xfId="33" applyFont="1" applyFill="1" applyBorder="1" applyAlignment="1">
      <alignment horizontal="center" vertical="center"/>
    </xf>
    <xf numFmtId="167" fontId="53" fillId="16" borderId="10" xfId="33" applyNumberFormat="1" applyFont="1" applyFill="1" applyBorder="1" applyAlignment="1">
      <alignment horizontal="center" vertical="center"/>
    </xf>
    <xf numFmtId="165" fontId="48" fillId="4" borderId="10" xfId="33" applyFont="1" applyFill="1" applyBorder="1" applyAlignment="1">
      <alignment horizontal="right" vertical="center"/>
    </xf>
    <xf numFmtId="167" fontId="48" fillId="4" borderId="10" xfId="33" applyNumberFormat="1" applyFont="1" applyFill="1" applyBorder="1" applyAlignment="1">
      <alignment horizontal="center" vertical="center"/>
    </xf>
    <xf numFmtId="167" fontId="54" fillId="4" borderId="18" xfId="33" applyNumberFormat="1" applyFont="1" applyFill="1" applyBorder="1" applyAlignment="1">
      <alignment horizontal="center" vertical="center"/>
    </xf>
    <xf numFmtId="167" fontId="25" fillId="4" borderId="10" xfId="33" applyNumberFormat="1" applyFont="1" applyFill="1" applyBorder="1" applyAlignment="1">
      <alignment horizontal="center"/>
    </xf>
    <xf numFmtId="165" fontId="48" fillId="10" borderId="10" xfId="33" applyFont="1" applyFill="1" applyBorder="1" applyAlignment="1">
      <alignment horizontal="right" vertical="center"/>
    </xf>
    <xf numFmtId="167" fontId="48" fillId="10" borderId="10" xfId="33" applyNumberFormat="1" applyFont="1" applyFill="1" applyBorder="1" applyAlignment="1">
      <alignment horizontal="center" vertical="center"/>
    </xf>
    <xf numFmtId="167" fontId="54" fillId="10" borderId="18" xfId="33" applyNumberFormat="1" applyFont="1" applyFill="1" applyBorder="1" applyAlignment="1">
      <alignment horizontal="center" vertical="center"/>
    </xf>
    <xf numFmtId="167" fontId="25" fillId="10" borderId="10" xfId="33" applyNumberFormat="1" applyFont="1" applyFill="1" applyBorder="1" applyAlignment="1">
      <alignment horizontal="center"/>
    </xf>
    <xf numFmtId="165" fontId="51" fillId="14" borderId="10" xfId="33" applyFont="1" applyFill="1" applyBorder="1" applyAlignment="1">
      <alignment horizontal="center" vertical="center"/>
    </xf>
    <xf numFmtId="167" fontId="53" fillId="14" borderId="10" xfId="33" applyNumberFormat="1" applyFont="1" applyFill="1" applyBorder="1" applyAlignment="1">
      <alignment horizontal="center" vertical="center"/>
    </xf>
    <xf numFmtId="165" fontId="51" fillId="15" borderId="10" xfId="33" applyFont="1" applyFill="1" applyBorder="1" applyAlignment="1">
      <alignment horizontal="center" vertical="center"/>
    </xf>
    <xf numFmtId="167" fontId="53" fillId="15" borderId="10" xfId="33" applyNumberFormat="1" applyFont="1" applyFill="1" applyBorder="1" applyAlignment="1">
      <alignment horizontal="center" vertical="center"/>
    </xf>
    <xf numFmtId="165" fontId="48" fillId="3" borderId="10" xfId="33" applyFont="1" applyFill="1" applyBorder="1" applyAlignment="1">
      <alignment horizontal="right" vertical="center"/>
    </xf>
    <xf numFmtId="167" fontId="48" fillId="3" borderId="10" xfId="33" applyNumberFormat="1" applyFont="1" applyFill="1" applyBorder="1" applyAlignment="1">
      <alignment horizontal="center" vertical="center"/>
    </xf>
    <xf numFmtId="167" fontId="54" fillId="3" borderId="18" xfId="33" applyNumberFormat="1" applyFont="1" applyFill="1" applyBorder="1" applyAlignment="1">
      <alignment horizontal="center" vertical="center"/>
    </xf>
    <xf numFmtId="167" fontId="25" fillId="3" borderId="10" xfId="33" applyNumberFormat="1" applyFont="1" applyFill="1" applyBorder="1" applyAlignment="1">
      <alignment horizontal="center"/>
    </xf>
    <xf numFmtId="165" fontId="48" fillId="9" borderId="10" xfId="33" applyFont="1" applyFill="1" applyBorder="1" applyAlignment="1">
      <alignment horizontal="right" vertical="center"/>
    </xf>
    <xf numFmtId="167" fontId="48" fillId="9" borderId="10" xfId="33" applyNumberFormat="1" applyFont="1" applyFill="1" applyBorder="1" applyAlignment="1">
      <alignment horizontal="center" vertical="center"/>
    </xf>
    <xf numFmtId="167" fontId="54" fillId="9" borderId="18" xfId="33" applyNumberFormat="1" applyFont="1" applyFill="1" applyBorder="1" applyAlignment="1">
      <alignment horizontal="center" vertical="center"/>
    </xf>
    <xf numFmtId="167" fontId="25" fillId="9" borderId="10" xfId="33" applyNumberFormat="1" applyFont="1" applyFill="1" applyBorder="1" applyAlignment="1">
      <alignment horizontal="center"/>
    </xf>
    <xf numFmtId="165" fontId="48" fillId="2" borderId="10" xfId="33" applyFont="1" applyFill="1" applyBorder="1" applyAlignment="1">
      <alignment horizontal="right" vertical="center"/>
    </xf>
    <xf numFmtId="167" fontId="48" fillId="2" borderId="10" xfId="33" applyNumberFormat="1" applyFont="1" applyFill="1" applyBorder="1" applyAlignment="1">
      <alignment horizontal="center" vertical="center"/>
    </xf>
    <xf numFmtId="167" fontId="54" fillId="2" borderId="18" xfId="33" applyNumberFormat="1" applyFont="1" applyFill="1" applyBorder="1" applyAlignment="1">
      <alignment horizontal="center" vertical="center"/>
    </xf>
    <xf numFmtId="167" fontId="25" fillId="2" borderId="10" xfId="33" applyNumberFormat="1" applyFont="1" applyFill="1" applyBorder="1" applyAlignment="1">
      <alignment horizontal="center"/>
    </xf>
    <xf numFmtId="165" fontId="48" fillId="8" borderId="10" xfId="33" applyFont="1" applyFill="1" applyBorder="1" applyAlignment="1">
      <alignment horizontal="right" vertical="center"/>
    </xf>
    <xf numFmtId="167" fontId="48" fillId="8" borderId="10" xfId="33" applyNumberFormat="1" applyFont="1" applyFill="1" applyBorder="1" applyAlignment="1">
      <alignment horizontal="center" vertical="center"/>
    </xf>
    <xf numFmtId="167" fontId="54" fillId="8" borderId="18" xfId="33" applyNumberFormat="1" applyFont="1" applyFill="1" applyBorder="1" applyAlignment="1">
      <alignment horizontal="center" vertical="center"/>
    </xf>
    <xf numFmtId="167" fontId="25" fillId="8" borderId="10" xfId="33" applyNumberFormat="1" applyFont="1" applyFill="1" applyBorder="1" applyAlignment="1">
      <alignment horizontal="center"/>
    </xf>
    <xf numFmtId="165" fontId="51" fillId="37" borderId="10" xfId="33" applyFont="1" applyFill="1" applyBorder="1" applyAlignment="1">
      <alignment horizontal="center" vertical="center"/>
    </xf>
    <xf numFmtId="167" fontId="53" fillId="37" borderId="10" xfId="33" applyNumberFormat="1" applyFont="1" applyFill="1" applyBorder="1" applyAlignment="1">
      <alignment horizontal="center" vertical="center"/>
    </xf>
    <xf numFmtId="165" fontId="48" fillId="38" borderId="10" xfId="33" applyFont="1" applyFill="1" applyBorder="1" applyAlignment="1">
      <alignment horizontal="right" vertical="center"/>
    </xf>
    <xf numFmtId="167" fontId="48" fillId="38" borderId="10" xfId="33" applyNumberFormat="1" applyFont="1" applyFill="1" applyBorder="1" applyAlignment="1">
      <alignment horizontal="center" vertical="center"/>
    </xf>
    <xf numFmtId="165" fontId="48" fillId="39" borderId="10" xfId="33" applyFont="1" applyFill="1" applyBorder="1" applyAlignment="1">
      <alignment horizontal="right" vertical="center"/>
    </xf>
    <xf numFmtId="167" fontId="48" fillId="39" borderId="10" xfId="33" applyNumberFormat="1" applyFont="1" applyFill="1" applyBorder="1" applyAlignment="1">
      <alignment horizontal="center" vertical="center"/>
    </xf>
    <xf numFmtId="165" fontId="48" fillId="40" borderId="10" xfId="33" applyFont="1" applyFill="1" applyBorder="1" applyAlignment="1">
      <alignment horizontal="right" vertical="center"/>
    </xf>
    <xf numFmtId="167" fontId="48" fillId="40" borderId="10" xfId="33" applyNumberFormat="1" applyFont="1" applyFill="1" applyBorder="1" applyAlignment="1">
      <alignment horizontal="center" vertical="center"/>
    </xf>
    <xf numFmtId="167" fontId="54" fillId="40" borderId="18" xfId="33" applyNumberFormat="1" applyFont="1" applyFill="1" applyBorder="1" applyAlignment="1">
      <alignment horizontal="center" vertical="center"/>
    </xf>
    <xf numFmtId="167" fontId="25" fillId="40" borderId="10" xfId="33" applyNumberFormat="1" applyFont="1" applyFill="1" applyBorder="1" applyAlignment="1">
      <alignment horizontal="center"/>
    </xf>
    <xf numFmtId="167" fontId="25" fillId="40" borderId="19" xfId="33" applyNumberFormat="1" applyFont="1" applyFill="1" applyBorder="1" applyAlignment="1">
      <alignment horizontal="center" vertical="center"/>
    </xf>
    <xf numFmtId="167" fontId="54" fillId="33" borderId="19" xfId="33" applyNumberFormat="1" applyFont="1" applyFill="1" applyBorder="1" applyAlignment="1">
      <alignment horizontal="center" vertical="center"/>
    </xf>
    <xf numFmtId="167" fontId="25" fillId="33" borderId="19" xfId="33" applyNumberFormat="1" applyFont="1" applyFill="1" applyBorder="1" applyAlignment="1">
      <alignment horizontal="center" vertical="center"/>
    </xf>
    <xf numFmtId="167" fontId="25" fillId="33" borderId="10" xfId="33" applyNumberFormat="1" applyFont="1" applyFill="1" applyBorder="1" applyAlignment="1">
      <alignment horizontal="center" vertical="center"/>
    </xf>
    <xf numFmtId="167" fontId="48" fillId="16" borderId="19" xfId="33" applyNumberFormat="1" applyFont="1" applyFill="1" applyBorder="1" applyAlignment="1">
      <alignment horizontal="center" vertical="center"/>
    </xf>
    <xf numFmtId="167" fontId="21" fillId="15" borderId="19" xfId="33" applyNumberFormat="1" applyFont="1" applyFill="1" applyBorder="1" applyAlignment="1">
      <alignment horizontal="center" vertical="center"/>
    </xf>
    <xf numFmtId="166" fontId="21" fillId="0" borderId="11" xfId="0" applyNumberFormat="1" applyFont="1" applyFill="1" applyBorder="1" applyAlignment="1">
      <alignment horizontal="center" vertical="center"/>
    </xf>
    <xf numFmtId="167" fontId="25" fillId="0" borderId="17" xfId="33" applyNumberFormat="1" applyFont="1" applyBorder="1" applyAlignment="1">
      <alignment horizontal="center" vertical="center"/>
    </xf>
    <xf numFmtId="167" fontId="25" fillId="13" borderId="10" xfId="33" applyNumberFormat="1" applyFont="1" applyFill="1" applyBorder="1" applyAlignment="1">
      <alignment horizontal="center" vertical="center"/>
    </xf>
    <xf numFmtId="167" fontId="25" fillId="13" borderId="10" xfId="33" applyNumberFormat="1" applyFont="1" applyFill="1" applyBorder="1" applyAlignment="1">
      <alignment/>
    </xf>
    <xf numFmtId="0" fontId="31" fillId="13" borderId="10" xfId="0" applyFont="1" applyFill="1" applyBorder="1" applyAlignment="1">
      <alignment/>
    </xf>
    <xf numFmtId="167" fontId="25" fillId="7" borderId="10" xfId="33" applyNumberFormat="1" applyFont="1" applyFill="1" applyBorder="1" applyAlignment="1">
      <alignment horizontal="center" vertical="center"/>
    </xf>
    <xf numFmtId="167" fontId="25" fillId="7" borderId="10" xfId="33" applyNumberFormat="1" applyFont="1" applyFill="1" applyBorder="1" applyAlignment="1">
      <alignment/>
    </xf>
    <xf numFmtId="167" fontId="25" fillId="36" borderId="10" xfId="33" applyNumberFormat="1" applyFont="1" applyFill="1" applyBorder="1" applyAlignment="1">
      <alignment horizontal="center" vertical="center"/>
    </xf>
    <xf numFmtId="167" fontId="25" fillId="36" borderId="10" xfId="33" applyNumberFormat="1" applyFont="1" applyFill="1" applyBorder="1" applyAlignment="1">
      <alignment/>
    </xf>
    <xf numFmtId="167" fontId="25" fillId="0" borderId="19" xfId="33" applyNumberFormat="1" applyFont="1" applyFill="1" applyBorder="1" applyAlignment="1">
      <alignment horizontal="center" vertical="center"/>
    </xf>
    <xf numFmtId="167" fontId="25" fillId="12" borderId="19" xfId="33" applyNumberFormat="1" applyFont="1" applyFill="1" applyBorder="1" applyAlignment="1">
      <alignment horizontal="center" vertical="center"/>
    </xf>
    <xf numFmtId="167" fontId="25" fillId="12" borderId="10" xfId="33" applyNumberFormat="1" applyFont="1" applyFill="1" applyBorder="1" applyAlignment="1">
      <alignment/>
    </xf>
    <xf numFmtId="167" fontId="25" fillId="11" borderId="19" xfId="33" applyNumberFormat="1" applyFont="1" applyFill="1" applyBorder="1" applyAlignment="1">
      <alignment horizontal="center" vertical="center"/>
    </xf>
    <xf numFmtId="167" fontId="25" fillId="11" borderId="10" xfId="33" applyNumberFormat="1" applyFont="1" applyFill="1" applyBorder="1" applyAlignment="1">
      <alignment/>
    </xf>
    <xf numFmtId="167" fontId="25" fillId="10" borderId="19" xfId="33" applyNumberFormat="1" applyFont="1" applyFill="1" applyBorder="1" applyAlignment="1">
      <alignment horizontal="center" vertical="center"/>
    </xf>
    <xf numFmtId="167" fontId="25" fillId="10" borderId="10" xfId="33" applyNumberFormat="1" applyFont="1" applyFill="1" applyBorder="1" applyAlignment="1">
      <alignment/>
    </xf>
    <xf numFmtId="167" fontId="25" fillId="4" borderId="19" xfId="33" applyNumberFormat="1" applyFont="1" applyFill="1" applyBorder="1" applyAlignment="1">
      <alignment horizontal="center" vertical="center"/>
    </xf>
    <xf numFmtId="167" fontId="25" fillId="4" borderId="10" xfId="33" applyNumberFormat="1" applyFont="1" applyFill="1" applyBorder="1" applyAlignment="1">
      <alignment/>
    </xf>
    <xf numFmtId="167" fontId="25" fillId="9" borderId="19" xfId="33" applyNumberFormat="1" applyFont="1" applyFill="1" applyBorder="1" applyAlignment="1">
      <alignment horizontal="center" vertical="center"/>
    </xf>
    <xf numFmtId="167" fontId="25" fillId="9" borderId="10" xfId="33" applyNumberFormat="1" applyFont="1" applyFill="1" applyBorder="1" applyAlignment="1">
      <alignment/>
    </xf>
    <xf numFmtId="167" fontId="25" fillId="3" borderId="19" xfId="33" applyNumberFormat="1" applyFont="1" applyFill="1" applyBorder="1" applyAlignment="1">
      <alignment horizontal="center" vertical="center"/>
    </xf>
    <xf numFmtId="167" fontId="25" fillId="3" borderId="10" xfId="33" applyNumberFormat="1" applyFont="1" applyFill="1" applyBorder="1" applyAlignment="1">
      <alignment/>
    </xf>
    <xf numFmtId="167" fontId="25" fillId="8" borderId="19" xfId="33" applyNumberFormat="1" applyFont="1" applyFill="1" applyBorder="1" applyAlignment="1">
      <alignment horizontal="center" vertical="center"/>
    </xf>
    <xf numFmtId="167" fontId="25" fillId="8" borderId="10" xfId="33" applyNumberFormat="1" applyFont="1" applyFill="1" applyBorder="1" applyAlignment="1">
      <alignment/>
    </xf>
    <xf numFmtId="167" fontId="25" fillId="2" borderId="19" xfId="33" applyNumberFormat="1" applyFont="1" applyFill="1" applyBorder="1" applyAlignment="1">
      <alignment horizontal="center" vertical="center"/>
    </xf>
    <xf numFmtId="167" fontId="25" fillId="2" borderId="10" xfId="33" applyNumberFormat="1" applyFont="1" applyFill="1" applyBorder="1" applyAlignment="1">
      <alignment/>
    </xf>
    <xf numFmtId="167" fontId="25" fillId="40" borderId="10" xfId="33" applyNumberFormat="1" applyFont="1" applyFill="1" applyBorder="1" applyAlignment="1">
      <alignment/>
    </xf>
    <xf numFmtId="0" fontId="55" fillId="0" borderId="10" xfId="0" applyFont="1" applyBorder="1" applyAlignment="1">
      <alignment horizontal="left" vertical="center"/>
    </xf>
    <xf numFmtId="167" fontId="0" fillId="0" borderId="10" xfId="33" applyNumberFormat="1" applyFont="1" applyBorder="1" applyAlignment="1">
      <alignment/>
    </xf>
    <xf numFmtId="167" fontId="25" fillId="12" borderId="10" xfId="33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165" fontId="48" fillId="0" borderId="25" xfId="33" applyFont="1" applyBorder="1" applyAlignment="1">
      <alignment horizontal="right" vertical="center"/>
    </xf>
    <xf numFmtId="167" fontId="48" fillId="0" borderId="21" xfId="33" applyNumberFormat="1" applyFont="1" applyBorder="1" applyAlignment="1">
      <alignment/>
    </xf>
    <xf numFmtId="167" fontId="25" fillId="0" borderId="21" xfId="33" applyNumberFormat="1" applyFont="1" applyBorder="1" applyAlignment="1">
      <alignment horizontal="center"/>
    </xf>
    <xf numFmtId="167" fontId="54" fillId="0" borderId="21" xfId="33" applyNumberFormat="1" applyFont="1" applyBorder="1" applyAlignment="1">
      <alignment horizontal="center"/>
    </xf>
    <xf numFmtId="167" fontId="48" fillId="0" borderId="19" xfId="33" applyNumberFormat="1" applyFont="1" applyFill="1" applyBorder="1" applyAlignment="1">
      <alignment horizontal="center" vertical="center"/>
    </xf>
    <xf numFmtId="167" fontId="54" fillId="0" borderId="19" xfId="33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5" fontId="51" fillId="0" borderId="10" xfId="33" applyFont="1" applyFill="1" applyBorder="1" applyAlignment="1">
      <alignment horizontal="center" vertical="center"/>
    </xf>
    <xf numFmtId="167" fontId="53" fillId="0" borderId="10" xfId="33" applyNumberFormat="1" applyFont="1" applyFill="1" applyBorder="1" applyAlignment="1">
      <alignment horizontal="center" vertical="center"/>
    </xf>
    <xf numFmtId="167" fontId="21" fillId="0" borderId="10" xfId="33" applyNumberFormat="1" applyFont="1" applyFill="1" applyBorder="1" applyAlignment="1">
      <alignment horizontal="center" vertical="center"/>
    </xf>
    <xf numFmtId="167" fontId="49" fillId="0" borderId="10" xfId="33" applyNumberFormat="1" applyFont="1" applyFill="1" applyBorder="1" applyAlignment="1">
      <alignment horizontal="center" vertical="center"/>
    </xf>
    <xf numFmtId="165" fontId="48" fillId="0" borderId="10" xfId="33" applyFont="1" applyFill="1" applyBorder="1" applyAlignment="1">
      <alignment horizontal="right" vertical="center"/>
    </xf>
    <xf numFmtId="165" fontId="53" fillId="18" borderId="10" xfId="33" applyFont="1" applyFill="1" applyBorder="1" applyAlignment="1">
      <alignment horizontal="center" vertical="center"/>
    </xf>
    <xf numFmtId="167" fontId="54" fillId="0" borderId="22" xfId="33" applyNumberFormat="1" applyFont="1" applyBorder="1" applyAlignment="1">
      <alignment horizontal="center" vertical="center"/>
    </xf>
    <xf numFmtId="167" fontId="54" fillId="0" borderId="10" xfId="33" applyNumberFormat="1" applyFont="1" applyBorder="1" applyAlignment="1">
      <alignment horizontal="right" vertical="center"/>
    </xf>
    <xf numFmtId="167" fontId="25" fillId="0" borderId="10" xfId="33" applyNumberFormat="1" applyFont="1" applyFill="1" applyBorder="1" applyAlignment="1">
      <alignment horizontal="center"/>
    </xf>
    <xf numFmtId="0" fontId="50" fillId="41" borderId="0" xfId="0" applyFont="1" applyFill="1" applyBorder="1" applyAlignment="1">
      <alignment horizontal="center"/>
    </xf>
    <xf numFmtId="0" fontId="21" fillId="0" borderId="26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0" fontId="21" fillId="0" borderId="26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166" fontId="50" fillId="41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="120" zoomScaleNormal="120" zoomScalePageLayoutView="0" workbookViewId="0" topLeftCell="A1">
      <selection activeCell="A1" sqref="A1:H1"/>
    </sheetView>
  </sheetViews>
  <sheetFormatPr defaultColWidth="9.140625" defaultRowHeight="15"/>
  <cols>
    <col min="1" max="1" width="33.140625" style="0" bestFit="1" customWidth="1"/>
    <col min="2" max="3" width="12.28125" style="0" bestFit="1" customWidth="1"/>
    <col min="4" max="4" width="15.57421875" style="0" customWidth="1"/>
    <col min="5" max="5" width="16.57421875" style="1" customWidth="1"/>
    <col min="6" max="6" width="13.7109375" style="0" bestFit="1" customWidth="1"/>
    <col min="7" max="7" width="12.28125" style="0" bestFit="1" customWidth="1"/>
    <col min="8" max="8" width="12.140625" style="0" customWidth="1"/>
  </cols>
  <sheetData>
    <row r="1" spans="1:8" s="6" customFormat="1" ht="19.5" customHeight="1" thickBot="1">
      <c r="A1" s="211" t="s">
        <v>115</v>
      </c>
      <c r="B1" s="211"/>
      <c r="C1" s="211"/>
      <c r="D1" s="211"/>
      <c r="E1" s="211"/>
      <c r="F1" s="211"/>
      <c r="G1" s="211"/>
      <c r="H1" s="211"/>
    </row>
    <row r="2" spans="1:8" ht="15.75" thickBot="1">
      <c r="A2" s="214" t="s">
        <v>0</v>
      </c>
      <c r="B2" s="8">
        <v>2017</v>
      </c>
      <c r="C2" s="8">
        <v>2018</v>
      </c>
      <c r="D2" s="212">
        <v>2019</v>
      </c>
      <c r="E2" s="213"/>
      <c r="F2" s="7">
        <v>2020</v>
      </c>
      <c r="G2" s="8">
        <v>2021</v>
      </c>
      <c r="H2" s="9">
        <v>2022</v>
      </c>
    </row>
    <row r="3" spans="1:8" ht="15.75" thickBot="1">
      <c r="A3" s="215"/>
      <c r="B3" s="8" t="s">
        <v>1</v>
      </c>
      <c r="C3" s="8" t="s">
        <v>1</v>
      </c>
      <c r="D3" s="74" t="s">
        <v>62</v>
      </c>
      <c r="E3" s="75" t="s">
        <v>63</v>
      </c>
      <c r="F3" s="7" t="s">
        <v>2</v>
      </c>
      <c r="G3" s="8" t="s">
        <v>64</v>
      </c>
      <c r="H3" s="9" t="s">
        <v>64</v>
      </c>
    </row>
    <row r="4" spans="1:8" ht="15" customHeight="1" thickBot="1">
      <c r="A4" s="82" t="s">
        <v>3</v>
      </c>
      <c r="B4" s="26">
        <f>B5+B12+B21</f>
        <v>472953</v>
      </c>
      <c r="C4" s="26">
        <f>C5+C12+C21</f>
        <v>611578</v>
      </c>
      <c r="D4" s="76">
        <f>D5+D12+D21</f>
        <v>592874</v>
      </c>
      <c r="E4" s="76">
        <f>E5+E12+E21+E33</f>
        <v>706048</v>
      </c>
      <c r="F4" s="70">
        <f>F5+F12+F21+F33</f>
        <v>727780</v>
      </c>
      <c r="G4" s="76">
        <f>G5+G12+G21+G33</f>
        <v>722332</v>
      </c>
      <c r="H4" s="76">
        <f>H5+H12+H21+H33</f>
        <v>724133</v>
      </c>
    </row>
    <row r="5" spans="1:8" ht="13.5" customHeight="1">
      <c r="A5" s="19" t="s">
        <v>4</v>
      </c>
      <c r="B5" s="27">
        <f aca="true" t="shared" si="0" ref="B5:H5">B6+B8+B10</f>
        <v>295015</v>
      </c>
      <c r="C5" s="27">
        <f t="shared" si="0"/>
        <v>328863</v>
      </c>
      <c r="D5" s="77">
        <f t="shared" si="0"/>
        <v>336483</v>
      </c>
      <c r="E5" s="77">
        <f t="shared" si="0"/>
        <v>400648</v>
      </c>
      <c r="F5" s="71">
        <f t="shared" si="0"/>
        <v>413350</v>
      </c>
      <c r="G5" s="77">
        <f t="shared" si="0"/>
        <v>418450</v>
      </c>
      <c r="H5" s="77">
        <f t="shared" si="0"/>
        <v>424900</v>
      </c>
    </row>
    <row r="6" spans="1:8" ht="13.5" customHeight="1">
      <c r="A6" s="11" t="s">
        <v>65</v>
      </c>
      <c r="B6" s="3">
        <v>267405</v>
      </c>
      <c r="C6" s="3">
        <v>299391</v>
      </c>
      <c r="D6" s="30">
        <v>307833</v>
      </c>
      <c r="E6" s="30">
        <v>349498</v>
      </c>
      <c r="F6" s="31">
        <v>360000</v>
      </c>
      <c r="G6" s="30">
        <v>365050</v>
      </c>
      <c r="H6" s="30">
        <v>370000</v>
      </c>
    </row>
    <row r="7" spans="1:8" ht="13.5" customHeight="1">
      <c r="A7" s="2"/>
      <c r="B7" s="3"/>
      <c r="C7" s="3"/>
      <c r="D7" s="30"/>
      <c r="E7" s="30"/>
      <c r="F7" s="31"/>
      <c r="G7" s="30"/>
      <c r="H7" s="30"/>
    </row>
    <row r="8" spans="1:8" ht="13.5" customHeight="1">
      <c r="A8" s="11" t="s">
        <v>5</v>
      </c>
      <c r="B8" s="3">
        <v>26900</v>
      </c>
      <c r="C8" s="3">
        <v>28777</v>
      </c>
      <c r="D8" s="30">
        <v>27900</v>
      </c>
      <c r="E8" s="30">
        <v>27900</v>
      </c>
      <c r="F8" s="31">
        <v>28100</v>
      </c>
      <c r="G8" s="30">
        <v>28100</v>
      </c>
      <c r="H8" s="30">
        <v>28500</v>
      </c>
    </row>
    <row r="9" spans="1:8" ht="13.5" customHeight="1">
      <c r="A9" s="2"/>
      <c r="B9" s="3"/>
      <c r="C9" s="3"/>
      <c r="D9" s="30"/>
      <c r="E9" s="30"/>
      <c r="F9" s="31"/>
      <c r="G9" s="30"/>
      <c r="H9" s="30"/>
    </row>
    <row r="10" spans="1:8" ht="13.5" customHeight="1">
      <c r="A10" s="11" t="s">
        <v>6</v>
      </c>
      <c r="B10" s="3">
        <v>710</v>
      </c>
      <c r="C10" s="3">
        <v>695</v>
      </c>
      <c r="D10" s="30">
        <v>750</v>
      </c>
      <c r="E10" s="30">
        <v>23250</v>
      </c>
      <c r="F10" s="31">
        <v>25250</v>
      </c>
      <c r="G10" s="30">
        <v>25300</v>
      </c>
      <c r="H10" s="30">
        <v>26400</v>
      </c>
    </row>
    <row r="11" spans="1:8" ht="13.5" customHeight="1">
      <c r="A11" s="2"/>
      <c r="B11" s="3"/>
      <c r="C11" s="3"/>
      <c r="D11" s="30"/>
      <c r="E11" s="30"/>
      <c r="F11" s="31"/>
      <c r="G11" s="30"/>
      <c r="H11" s="30"/>
    </row>
    <row r="12" spans="1:8" ht="13.5" customHeight="1">
      <c r="A12" s="10" t="s">
        <v>7</v>
      </c>
      <c r="B12" s="32">
        <f aca="true" t="shared" si="1" ref="B12:H12">B13+B15+B17+B19</f>
        <v>131447</v>
      </c>
      <c r="C12" s="32">
        <f t="shared" si="1"/>
        <v>202614</v>
      </c>
      <c r="D12" s="78">
        <f t="shared" si="1"/>
        <v>178363</v>
      </c>
      <c r="E12" s="78">
        <f t="shared" si="1"/>
        <v>162942</v>
      </c>
      <c r="F12" s="72">
        <f t="shared" si="1"/>
        <v>161858</v>
      </c>
      <c r="G12" s="78">
        <f t="shared" si="1"/>
        <v>167167</v>
      </c>
      <c r="H12" s="78">
        <f t="shared" si="1"/>
        <v>167168</v>
      </c>
    </row>
    <row r="13" spans="1:8" ht="13.5" customHeight="1">
      <c r="A13" s="11" t="s">
        <v>8</v>
      </c>
      <c r="B13" s="3">
        <v>102393</v>
      </c>
      <c r="C13" s="3">
        <v>173012</v>
      </c>
      <c r="D13" s="30">
        <v>149970</v>
      </c>
      <c r="E13" s="30">
        <v>150269</v>
      </c>
      <c r="F13" s="31">
        <v>154370</v>
      </c>
      <c r="G13" s="30">
        <v>159470</v>
      </c>
      <c r="H13" s="30">
        <v>159470</v>
      </c>
    </row>
    <row r="14" spans="1:8" ht="13.5" customHeight="1">
      <c r="A14" s="2"/>
      <c r="B14" s="3"/>
      <c r="C14" s="3"/>
      <c r="D14" s="30"/>
      <c r="E14" s="30"/>
      <c r="F14" s="31"/>
      <c r="G14" s="30"/>
      <c r="H14" s="30"/>
    </row>
    <row r="15" spans="1:8" ht="13.5" customHeight="1">
      <c r="A15" s="11" t="s">
        <v>9</v>
      </c>
      <c r="B15" s="3">
        <v>25899</v>
      </c>
      <c r="C15" s="3">
        <v>26701</v>
      </c>
      <c r="D15" s="30">
        <v>28378</v>
      </c>
      <c r="E15" s="30">
        <v>7531</v>
      </c>
      <c r="F15" s="31">
        <v>7438</v>
      </c>
      <c r="G15" s="30">
        <v>7638</v>
      </c>
      <c r="H15" s="30">
        <v>7638</v>
      </c>
    </row>
    <row r="16" spans="1:8" ht="13.5" customHeight="1">
      <c r="A16" s="2"/>
      <c r="B16" s="3"/>
      <c r="C16" s="3"/>
      <c r="D16" s="30"/>
      <c r="E16" s="30"/>
      <c r="F16" s="31"/>
      <c r="G16" s="30"/>
      <c r="H16" s="30"/>
    </row>
    <row r="17" spans="1:8" ht="13.5" customHeight="1">
      <c r="A17" s="11" t="s">
        <v>10</v>
      </c>
      <c r="B17" s="3">
        <v>0</v>
      </c>
      <c r="C17" s="3">
        <v>15</v>
      </c>
      <c r="D17" s="30">
        <v>15</v>
      </c>
      <c r="E17" s="30">
        <v>85</v>
      </c>
      <c r="F17" s="31">
        <v>50</v>
      </c>
      <c r="G17" s="30">
        <v>59</v>
      </c>
      <c r="H17" s="30">
        <v>60</v>
      </c>
    </row>
    <row r="18" spans="1:8" ht="13.5" customHeight="1">
      <c r="A18" s="2"/>
      <c r="B18" s="3"/>
      <c r="C18" s="3"/>
      <c r="D18" s="30"/>
      <c r="E18" s="30"/>
      <c r="F18" s="31"/>
      <c r="G18" s="30"/>
      <c r="H18" s="30"/>
    </row>
    <row r="19" spans="1:8" ht="13.5" customHeight="1">
      <c r="A19" s="11" t="s">
        <v>11</v>
      </c>
      <c r="B19" s="35">
        <v>3155</v>
      </c>
      <c r="C19" s="35">
        <v>2886</v>
      </c>
      <c r="D19" s="30">
        <v>0</v>
      </c>
      <c r="E19" s="30">
        <v>5057</v>
      </c>
      <c r="F19" s="31">
        <v>0</v>
      </c>
      <c r="G19" s="30">
        <v>0</v>
      </c>
      <c r="H19" s="30">
        <v>0</v>
      </c>
    </row>
    <row r="20" spans="1:8" ht="13.5" customHeight="1">
      <c r="A20" s="2"/>
      <c r="B20" s="3"/>
      <c r="C20" s="3"/>
      <c r="D20" s="30"/>
      <c r="E20" s="30"/>
      <c r="F20" s="31"/>
      <c r="G20" s="30"/>
      <c r="H20" s="30"/>
    </row>
    <row r="21" spans="1:8" ht="13.5" customHeight="1">
      <c r="A21" s="10" t="s">
        <v>12</v>
      </c>
      <c r="B21" s="32">
        <f>B22+B23</f>
        <v>46491</v>
      </c>
      <c r="C21" s="32">
        <f aca="true" t="shared" si="2" ref="C21:H21">C22+C23</f>
        <v>80101</v>
      </c>
      <c r="D21" s="32">
        <f t="shared" si="2"/>
        <v>78028</v>
      </c>
      <c r="E21" s="32">
        <f t="shared" si="2"/>
        <v>101938</v>
      </c>
      <c r="F21" s="72">
        <f t="shared" si="2"/>
        <v>115595</v>
      </c>
      <c r="G21" s="32">
        <f t="shared" si="2"/>
        <v>113121</v>
      </c>
      <c r="H21" s="32">
        <f t="shared" si="2"/>
        <v>113245</v>
      </c>
    </row>
    <row r="22" spans="1:8" s="1" customFormat="1" ht="13.5" customHeight="1">
      <c r="A22" s="11" t="s">
        <v>13</v>
      </c>
      <c r="B22" s="3">
        <v>46491</v>
      </c>
      <c r="C22" s="3">
        <v>80101</v>
      </c>
      <c r="D22" s="30">
        <v>78028</v>
      </c>
      <c r="E22" s="30">
        <v>101938</v>
      </c>
      <c r="F22" s="31">
        <v>115595</v>
      </c>
      <c r="G22" s="30">
        <v>113121</v>
      </c>
      <c r="H22" s="30">
        <v>113245</v>
      </c>
    </row>
    <row r="23" spans="1:8" s="1" customFormat="1" ht="13.5" customHeight="1" thickBot="1">
      <c r="A23" s="195" t="s">
        <v>109</v>
      </c>
      <c r="B23" s="196">
        <v>0</v>
      </c>
      <c r="C23" s="196">
        <v>0</v>
      </c>
      <c r="D23" s="197">
        <v>0</v>
      </c>
      <c r="E23" s="197"/>
      <c r="F23" s="198">
        <v>0</v>
      </c>
      <c r="G23" s="197">
        <v>0</v>
      </c>
      <c r="H23" s="197">
        <v>0</v>
      </c>
    </row>
    <row r="24" spans="1:8" ht="15" customHeight="1" thickBot="1">
      <c r="A24" s="82" t="s">
        <v>14</v>
      </c>
      <c r="B24" s="26">
        <f>B25+B26+B28+B27</f>
        <v>0</v>
      </c>
      <c r="C24" s="26">
        <f>C25+C26+C27+C28</f>
        <v>38013</v>
      </c>
      <c r="D24" s="76">
        <f>D25+D26+D28+D27</f>
        <v>0</v>
      </c>
      <c r="E24" s="76">
        <f>E25+E26+E28+E27</f>
        <v>0</v>
      </c>
      <c r="F24" s="70">
        <f>F25+F26+F28+F27</f>
        <v>0</v>
      </c>
      <c r="G24" s="76">
        <f>G25+G26+G28+G27</f>
        <v>0</v>
      </c>
      <c r="H24" s="76">
        <f>H25+H26+H28+H27</f>
        <v>0</v>
      </c>
    </row>
    <row r="25" spans="1:8" ht="13.5" customHeight="1">
      <c r="A25" s="19" t="s">
        <v>67</v>
      </c>
      <c r="B25" s="27">
        <v>0</v>
      </c>
      <c r="C25" s="27">
        <v>13</v>
      </c>
      <c r="D25" s="28">
        <v>0</v>
      </c>
      <c r="E25" s="28">
        <v>0</v>
      </c>
      <c r="F25" s="29">
        <v>0</v>
      </c>
      <c r="G25" s="28">
        <v>0</v>
      </c>
      <c r="H25" s="28">
        <v>0</v>
      </c>
    </row>
    <row r="26" spans="1:8" ht="13.5" customHeight="1">
      <c r="A26" s="10" t="s">
        <v>68</v>
      </c>
      <c r="B26" s="38"/>
      <c r="C26" s="38"/>
      <c r="D26" s="34"/>
      <c r="E26" s="34"/>
      <c r="F26" s="33"/>
      <c r="G26" s="34"/>
      <c r="H26" s="34"/>
    </row>
    <row r="27" spans="1:8" s="1" customFormat="1" ht="13.5" customHeight="1">
      <c r="A27" s="10" t="s">
        <v>83</v>
      </c>
      <c r="B27" s="38"/>
      <c r="C27" s="38"/>
      <c r="D27" s="34"/>
      <c r="E27" s="34"/>
      <c r="F27" s="33"/>
      <c r="G27" s="34"/>
      <c r="H27" s="34"/>
    </row>
    <row r="28" spans="1:8" ht="13.5" customHeight="1" thickBot="1">
      <c r="A28" s="17" t="s">
        <v>15</v>
      </c>
      <c r="B28" s="32">
        <v>0</v>
      </c>
      <c r="C28" s="32">
        <v>38000</v>
      </c>
      <c r="D28" s="34">
        <v>0</v>
      </c>
      <c r="E28" s="34">
        <v>0</v>
      </c>
      <c r="F28" s="33">
        <v>0</v>
      </c>
      <c r="G28" s="34">
        <v>0</v>
      </c>
      <c r="H28" s="34">
        <v>0</v>
      </c>
    </row>
    <row r="29" spans="1:8" ht="13.5" customHeight="1" thickBot="1">
      <c r="A29" s="82" t="s">
        <v>16</v>
      </c>
      <c r="B29" s="40">
        <f aca="true" t="shared" si="3" ref="B29:H29">B30+B31</f>
        <v>50000</v>
      </c>
      <c r="C29" s="40">
        <f t="shared" si="3"/>
        <v>8372</v>
      </c>
      <c r="D29" s="80">
        <f t="shared" si="3"/>
        <v>30000</v>
      </c>
      <c r="E29" s="80">
        <f t="shared" si="3"/>
        <v>532</v>
      </c>
      <c r="F29" s="73">
        <f t="shared" si="3"/>
        <v>0</v>
      </c>
      <c r="G29" s="80">
        <f t="shared" si="3"/>
        <v>0</v>
      </c>
      <c r="H29" s="80">
        <f t="shared" si="3"/>
        <v>0</v>
      </c>
    </row>
    <row r="30" spans="1:8" ht="13.5" customHeight="1">
      <c r="A30" s="22" t="s">
        <v>17</v>
      </c>
      <c r="B30" s="27">
        <v>0</v>
      </c>
      <c r="C30" s="27">
        <v>8372</v>
      </c>
      <c r="D30" s="28">
        <v>30000</v>
      </c>
      <c r="E30" s="28">
        <v>532</v>
      </c>
      <c r="F30" s="29">
        <v>0</v>
      </c>
      <c r="G30" s="28">
        <v>0</v>
      </c>
      <c r="H30" s="28">
        <v>0</v>
      </c>
    </row>
    <row r="31" spans="1:8" ht="13.5" customHeight="1">
      <c r="A31" s="10" t="s">
        <v>18</v>
      </c>
      <c r="B31" s="32">
        <v>50000</v>
      </c>
      <c r="C31" s="32">
        <v>0</v>
      </c>
      <c r="D31" s="34">
        <v>0</v>
      </c>
      <c r="E31" s="34">
        <v>0</v>
      </c>
      <c r="F31" s="33">
        <v>0</v>
      </c>
      <c r="G31" s="34">
        <v>0</v>
      </c>
      <c r="H31" s="34">
        <v>0</v>
      </c>
    </row>
    <row r="32" spans="1:8" ht="13.5" customHeight="1">
      <c r="A32" s="18"/>
      <c r="B32" s="3"/>
      <c r="C32" s="3"/>
      <c r="D32" s="30"/>
      <c r="E32" s="30"/>
      <c r="F32" s="31"/>
      <c r="G32" s="30"/>
      <c r="H32" s="30"/>
    </row>
    <row r="33" spans="1:8" ht="13.5" customHeight="1">
      <c r="A33" s="2" t="s">
        <v>19</v>
      </c>
      <c r="B33" s="41">
        <v>20264</v>
      </c>
      <c r="C33" s="41">
        <v>40639</v>
      </c>
      <c r="D33" s="30">
        <v>32457</v>
      </c>
      <c r="E33" s="30">
        <v>40520</v>
      </c>
      <c r="F33" s="31">
        <v>36977</v>
      </c>
      <c r="G33" s="30">
        <v>23594</v>
      </c>
      <c r="H33" s="30">
        <v>18820</v>
      </c>
    </row>
    <row r="34" spans="1:8" ht="13.5" customHeight="1">
      <c r="A34" s="2" t="s">
        <v>20</v>
      </c>
      <c r="B34" s="41"/>
      <c r="C34" s="41"/>
      <c r="D34" s="30"/>
      <c r="E34" s="30"/>
      <c r="F34" s="31"/>
      <c r="G34" s="30"/>
      <c r="H34" s="30"/>
    </row>
    <row r="35" spans="1:8" ht="13.5" customHeight="1">
      <c r="A35" s="2" t="s">
        <v>21</v>
      </c>
      <c r="B35" s="41"/>
      <c r="C35" s="41"/>
      <c r="D35" s="30"/>
      <c r="E35" s="30"/>
      <c r="F35" s="31"/>
      <c r="G35" s="30"/>
      <c r="H35" s="30"/>
    </row>
    <row r="36" spans="1:8" ht="13.5" customHeight="1" thickBot="1">
      <c r="A36" s="21"/>
      <c r="B36" s="36"/>
      <c r="C36" s="36"/>
      <c r="D36" s="37"/>
      <c r="E36" s="37"/>
      <c r="F36" s="42"/>
      <c r="G36" s="37"/>
      <c r="H36" s="37"/>
    </row>
    <row r="37" spans="1:8" ht="13.5" customHeight="1" thickBot="1">
      <c r="A37" s="20" t="s">
        <v>22</v>
      </c>
      <c r="B37" s="81">
        <f>B33+B29+B24+B4</f>
        <v>543217</v>
      </c>
      <c r="C37" s="81">
        <f aca="true" t="shared" si="4" ref="C37:H37">C33+C29+C24+C4</f>
        <v>698602</v>
      </c>
      <c r="D37" s="81">
        <f t="shared" si="4"/>
        <v>655331</v>
      </c>
      <c r="E37" s="81">
        <f t="shared" si="4"/>
        <v>747100</v>
      </c>
      <c r="F37" s="81">
        <f>F29+F24+F4</f>
        <v>727780</v>
      </c>
      <c r="G37" s="81">
        <f t="shared" si="4"/>
        <v>745926</v>
      </c>
      <c r="H37" s="81">
        <f t="shared" si="4"/>
        <v>742953</v>
      </c>
    </row>
    <row r="38" spans="6:10" ht="15">
      <c r="F38" s="25"/>
      <c r="J38" s="194"/>
    </row>
  </sheetData>
  <sheetProtection/>
  <mergeCells count="3">
    <mergeCell ref="A1:H1"/>
    <mergeCell ref="D2:E2"/>
    <mergeCell ref="A2:A3"/>
  </mergeCells>
  <printOptions/>
  <pageMargins left="0.25" right="0.25" top="0.75" bottom="0.75" header="0.3" footer="0.3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zoomScale="120" zoomScaleNormal="120" zoomScalePageLayoutView="0" workbookViewId="0" topLeftCell="A1">
      <selection activeCell="A1" sqref="A1:H1"/>
    </sheetView>
  </sheetViews>
  <sheetFormatPr defaultColWidth="9.140625" defaultRowHeight="15"/>
  <cols>
    <col min="1" max="1" width="44.140625" style="0" bestFit="1" customWidth="1"/>
    <col min="2" max="2" width="11.28125" style="0" bestFit="1" customWidth="1"/>
    <col min="3" max="3" width="11.140625" style="0" customWidth="1"/>
    <col min="4" max="4" width="14.57421875" style="0" bestFit="1" customWidth="1"/>
    <col min="5" max="5" width="16.140625" style="0" bestFit="1" customWidth="1"/>
    <col min="6" max="6" width="11.421875" style="0" bestFit="1" customWidth="1"/>
    <col min="7" max="8" width="10.57421875" style="0" bestFit="1" customWidth="1"/>
  </cols>
  <sheetData>
    <row r="1" spans="1:8" ht="16.5" customHeight="1" thickBot="1">
      <c r="A1" s="220" t="s">
        <v>114</v>
      </c>
      <c r="B1" s="220"/>
      <c r="C1" s="220"/>
      <c r="D1" s="220"/>
      <c r="E1" s="220"/>
      <c r="F1" s="220"/>
      <c r="G1" s="220"/>
      <c r="H1" s="220"/>
    </row>
    <row r="2" spans="1:8" ht="13.5" customHeight="1" thickBot="1">
      <c r="A2" s="216" t="s">
        <v>0</v>
      </c>
      <c r="B2" s="13">
        <v>2017</v>
      </c>
      <c r="C2" s="8">
        <v>2018</v>
      </c>
      <c r="D2" s="218">
        <v>2019</v>
      </c>
      <c r="E2" s="219"/>
      <c r="F2" s="7">
        <v>2020</v>
      </c>
      <c r="G2" s="8">
        <v>2021</v>
      </c>
      <c r="H2" s="8">
        <v>2022</v>
      </c>
    </row>
    <row r="3" spans="1:8" ht="13.5" customHeight="1" thickBot="1">
      <c r="A3" s="217"/>
      <c r="B3" s="12" t="s">
        <v>1</v>
      </c>
      <c r="C3" s="14" t="s">
        <v>1</v>
      </c>
      <c r="D3" s="164" t="s">
        <v>66</v>
      </c>
      <c r="E3" s="164" t="s">
        <v>63</v>
      </c>
      <c r="F3" s="15" t="s">
        <v>2</v>
      </c>
      <c r="G3" s="8" t="s">
        <v>2</v>
      </c>
      <c r="H3" s="8" t="s">
        <v>2</v>
      </c>
    </row>
    <row r="4" spans="1:8" ht="15" customHeight="1" thickBot="1">
      <c r="A4" s="82" t="s">
        <v>23</v>
      </c>
      <c r="B4" s="43">
        <f aca="true" t="shared" si="0" ref="B4:H4">B5+B21+B25+B29+B33+B43+B53+B66+B85</f>
        <v>369343</v>
      </c>
      <c r="C4" s="43">
        <f t="shared" si="0"/>
        <v>484311.9</v>
      </c>
      <c r="D4" s="165">
        <f t="shared" si="0"/>
        <v>503704</v>
      </c>
      <c r="E4" s="165">
        <f t="shared" si="0"/>
        <v>549209</v>
      </c>
      <c r="F4" s="44">
        <f>F5+F21+F25+F29+F33+F43+F53+F66+F85</f>
        <v>584676</v>
      </c>
      <c r="G4" s="165">
        <f t="shared" si="0"/>
        <v>582448</v>
      </c>
      <c r="H4" s="165">
        <f t="shared" si="0"/>
        <v>580568</v>
      </c>
    </row>
    <row r="5" spans="1:8" ht="13.5" customHeight="1">
      <c r="A5" s="85" t="s">
        <v>24</v>
      </c>
      <c r="B5" s="86">
        <f>B7+B10+B13+B16+B19</f>
        <v>141545</v>
      </c>
      <c r="C5" s="86">
        <f aca="true" t="shared" si="1" ref="C5:H5">C7+C10+C13+C16+C19</f>
        <v>144473</v>
      </c>
      <c r="D5" s="86">
        <f t="shared" si="1"/>
        <v>165394</v>
      </c>
      <c r="E5" s="86">
        <f t="shared" si="1"/>
        <v>164511</v>
      </c>
      <c r="F5" s="86">
        <f t="shared" si="1"/>
        <v>167631</v>
      </c>
      <c r="G5" s="86">
        <f t="shared" si="1"/>
        <v>169475</v>
      </c>
      <c r="H5" s="86">
        <f t="shared" si="1"/>
        <v>166965</v>
      </c>
    </row>
    <row r="6" spans="1:8" ht="13.5" customHeight="1">
      <c r="A6" s="89" t="s">
        <v>26</v>
      </c>
      <c r="B6" s="90"/>
      <c r="C6" s="90"/>
      <c r="D6" s="166"/>
      <c r="E6" s="167"/>
      <c r="F6" s="91"/>
      <c r="G6" s="92"/>
      <c r="H6" s="92"/>
    </row>
    <row r="7" spans="1:8" ht="13.5" customHeight="1">
      <c r="A7" s="2" t="s">
        <v>25</v>
      </c>
      <c r="B7" s="35">
        <v>111435</v>
      </c>
      <c r="C7" s="35">
        <v>115508</v>
      </c>
      <c r="D7" s="47">
        <v>136504</v>
      </c>
      <c r="E7" s="79">
        <v>139221</v>
      </c>
      <c r="F7" s="63">
        <v>141623</v>
      </c>
      <c r="G7" s="30">
        <v>144447</v>
      </c>
      <c r="H7" s="30">
        <v>142312</v>
      </c>
    </row>
    <row r="8" spans="1:8" ht="13.5" customHeight="1">
      <c r="A8" s="2"/>
      <c r="B8" s="35"/>
      <c r="C8" s="35"/>
      <c r="D8" s="47"/>
      <c r="E8" s="79"/>
      <c r="F8" s="63"/>
      <c r="G8" s="30"/>
      <c r="H8" s="30"/>
    </row>
    <row r="9" spans="1:8" ht="13.5" customHeight="1">
      <c r="A9" s="89" t="s">
        <v>27</v>
      </c>
      <c r="B9" s="93"/>
      <c r="C9" s="93"/>
      <c r="D9" s="168"/>
      <c r="E9" s="168"/>
      <c r="F9" s="94"/>
      <c r="G9" s="168"/>
      <c r="H9" s="168"/>
    </row>
    <row r="10" spans="1:8" ht="13.5" customHeight="1">
      <c r="A10" s="2" t="s">
        <v>25</v>
      </c>
      <c r="B10" s="35">
        <v>1473</v>
      </c>
      <c r="C10" s="35">
        <v>2042</v>
      </c>
      <c r="D10" s="47">
        <v>2150</v>
      </c>
      <c r="E10" s="79">
        <v>1892</v>
      </c>
      <c r="F10" s="63">
        <v>2150</v>
      </c>
      <c r="G10" s="30">
        <v>2150</v>
      </c>
      <c r="H10" s="30">
        <v>2150</v>
      </c>
    </row>
    <row r="11" spans="1:8" ht="13.5" customHeight="1">
      <c r="A11" s="2"/>
      <c r="B11" s="35"/>
      <c r="C11" s="35"/>
      <c r="D11" s="47"/>
      <c r="E11" s="79"/>
      <c r="F11" s="63"/>
      <c r="G11" s="30"/>
      <c r="H11" s="30"/>
    </row>
    <row r="12" spans="1:8" ht="13.5" customHeight="1">
      <c r="A12" s="95" t="s">
        <v>28</v>
      </c>
      <c r="B12" s="96"/>
      <c r="C12" s="96"/>
      <c r="D12" s="169"/>
      <c r="E12" s="170"/>
      <c r="F12" s="97"/>
      <c r="G12" s="98"/>
      <c r="H12" s="98"/>
    </row>
    <row r="13" spans="1:8" ht="13.5" customHeight="1">
      <c r="A13" s="2" t="s">
        <v>25</v>
      </c>
      <c r="B13" s="35">
        <v>168</v>
      </c>
      <c r="C13" s="35">
        <v>168</v>
      </c>
      <c r="D13" s="47">
        <v>168</v>
      </c>
      <c r="E13" s="79">
        <v>168</v>
      </c>
      <c r="F13" s="63">
        <v>168</v>
      </c>
      <c r="G13" s="30">
        <v>168</v>
      </c>
      <c r="H13" s="30">
        <v>168</v>
      </c>
    </row>
    <row r="14" spans="1:8" ht="13.5" customHeight="1">
      <c r="A14" s="2"/>
      <c r="B14" s="35"/>
      <c r="C14" s="35"/>
      <c r="D14" s="47"/>
      <c r="E14" s="79"/>
      <c r="F14" s="63"/>
      <c r="G14" s="30"/>
      <c r="H14" s="30"/>
    </row>
    <row r="15" spans="1:8" ht="13.5" customHeight="1">
      <c r="A15" s="95" t="s">
        <v>29</v>
      </c>
      <c r="B15" s="96"/>
      <c r="C15" s="96"/>
      <c r="D15" s="169"/>
      <c r="E15" s="170"/>
      <c r="F15" s="97"/>
      <c r="G15" s="98"/>
      <c r="H15" s="98"/>
    </row>
    <row r="16" spans="1:8" ht="13.5" customHeight="1">
      <c r="A16" s="2" t="s">
        <v>25</v>
      </c>
      <c r="B16" s="35">
        <v>1234</v>
      </c>
      <c r="C16" s="35">
        <v>326</v>
      </c>
      <c r="D16" s="47">
        <v>702</v>
      </c>
      <c r="E16" s="79">
        <v>1207</v>
      </c>
      <c r="F16" s="63">
        <v>870</v>
      </c>
      <c r="G16" s="30">
        <v>220</v>
      </c>
      <c r="H16" s="30">
        <v>185</v>
      </c>
    </row>
    <row r="17" spans="1:8" ht="13.5" customHeight="1">
      <c r="A17" s="2"/>
      <c r="B17" s="35"/>
      <c r="C17" s="35"/>
      <c r="D17" s="47"/>
      <c r="E17" s="79"/>
      <c r="F17" s="63"/>
      <c r="G17" s="30"/>
      <c r="H17" s="30"/>
    </row>
    <row r="18" spans="1:8" ht="13.5" customHeight="1">
      <c r="A18" s="95" t="s">
        <v>30</v>
      </c>
      <c r="B18" s="96"/>
      <c r="C18" s="96"/>
      <c r="D18" s="169"/>
      <c r="E18" s="170"/>
      <c r="F18" s="97"/>
      <c r="G18" s="98"/>
      <c r="H18" s="98"/>
    </row>
    <row r="19" spans="1:8" ht="13.5" customHeight="1">
      <c r="A19" s="2" t="s">
        <v>25</v>
      </c>
      <c r="B19" s="35">
        <v>27235</v>
      </c>
      <c r="C19" s="35">
        <v>26429</v>
      </c>
      <c r="D19" s="47">
        <v>25870</v>
      </c>
      <c r="E19" s="79">
        <v>22023</v>
      </c>
      <c r="F19" s="63">
        <v>22820</v>
      </c>
      <c r="G19" s="30">
        <v>22490</v>
      </c>
      <c r="H19" s="30">
        <v>22150</v>
      </c>
    </row>
    <row r="20" spans="1:8" ht="13.5" customHeight="1">
      <c r="A20" s="2"/>
      <c r="B20" s="35"/>
      <c r="C20" s="35"/>
      <c r="D20" s="47"/>
      <c r="E20" s="79"/>
      <c r="F20" s="63"/>
      <c r="G20" s="30"/>
      <c r="H20" s="30"/>
    </row>
    <row r="21" spans="1:8" ht="13.5" customHeight="1">
      <c r="A21" s="101" t="s">
        <v>31</v>
      </c>
      <c r="B21" s="102">
        <f>B23</f>
        <v>50</v>
      </c>
      <c r="C21" s="102">
        <f aca="true" t="shared" si="2" ref="C21:H21">C23</f>
        <v>0</v>
      </c>
      <c r="D21" s="102">
        <f t="shared" si="2"/>
        <v>0</v>
      </c>
      <c r="E21" s="102">
        <f t="shared" si="2"/>
        <v>0</v>
      </c>
      <c r="F21" s="102">
        <f t="shared" si="2"/>
        <v>0</v>
      </c>
      <c r="G21" s="102">
        <f t="shared" si="2"/>
        <v>0</v>
      </c>
      <c r="H21" s="102">
        <f t="shared" si="2"/>
        <v>0</v>
      </c>
    </row>
    <row r="22" spans="1:8" ht="13.5" customHeight="1">
      <c r="A22" s="103" t="s">
        <v>32</v>
      </c>
      <c r="B22" s="104"/>
      <c r="C22" s="104"/>
      <c r="D22" s="171"/>
      <c r="E22" s="172"/>
      <c r="F22" s="105"/>
      <c r="G22" s="106"/>
      <c r="H22" s="106"/>
    </row>
    <row r="23" spans="1:8" ht="13.5" customHeight="1">
      <c r="A23" s="2" t="s">
        <v>25</v>
      </c>
      <c r="B23" s="35">
        <v>50</v>
      </c>
      <c r="C23" s="35">
        <v>0</v>
      </c>
      <c r="D23" s="47">
        <v>0</v>
      </c>
      <c r="E23" s="79">
        <v>0</v>
      </c>
      <c r="F23" s="63">
        <v>0</v>
      </c>
      <c r="G23" s="30">
        <v>0</v>
      </c>
      <c r="H23" s="30">
        <v>0</v>
      </c>
    </row>
    <row r="24" spans="1:8" ht="13.5" customHeight="1">
      <c r="A24" s="2"/>
      <c r="B24" s="35"/>
      <c r="C24" s="35"/>
      <c r="D24" s="173"/>
      <c r="E24" s="79"/>
      <c r="F24" s="45"/>
      <c r="G24" s="30"/>
      <c r="H24" s="30"/>
    </row>
    <row r="25" spans="1:8" ht="13.5" customHeight="1">
      <c r="A25" s="107" t="s">
        <v>33</v>
      </c>
      <c r="B25" s="108">
        <f aca="true" t="shared" si="3" ref="B25:H25">B27</f>
        <v>7529</v>
      </c>
      <c r="C25" s="108">
        <f t="shared" si="3"/>
        <v>9672</v>
      </c>
      <c r="D25" s="108">
        <f t="shared" si="3"/>
        <v>7244</v>
      </c>
      <c r="E25" s="108">
        <f t="shared" si="3"/>
        <v>9494</v>
      </c>
      <c r="F25" s="108">
        <f t="shared" si="3"/>
        <v>7472</v>
      </c>
      <c r="G25" s="108">
        <f t="shared" si="3"/>
        <v>7522</v>
      </c>
      <c r="H25" s="108">
        <f t="shared" si="3"/>
        <v>7572</v>
      </c>
    </row>
    <row r="26" spans="1:8" ht="13.5" customHeight="1">
      <c r="A26" s="109" t="s">
        <v>34</v>
      </c>
      <c r="B26" s="110"/>
      <c r="C26" s="110"/>
      <c r="D26" s="174"/>
      <c r="E26" s="175"/>
      <c r="F26" s="111"/>
      <c r="G26" s="193"/>
      <c r="H26" s="193"/>
    </row>
    <row r="27" spans="1:8" ht="13.5" customHeight="1">
      <c r="A27" s="2" t="s">
        <v>25</v>
      </c>
      <c r="B27" s="35">
        <v>7529</v>
      </c>
      <c r="C27" s="35">
        <v>9672</v>
      </c>
      <c r="D27" s="173">
        <v>7244</v>
      </c>
      <c r="E27" s="79">
        <v>9494</v>
      </c>
      <c r="F27" s="45">
        <v>7472</v>
      </c>
      <c r="G27" s="30">
        <v>7522</v>
      </c>
      <c r="H27" s="30">
        <v>7572</v>
      </c>
    </row>
    <row r="28" spans="1:8" ht="13.5" customHeight="1">
      <c r="A28" s="2"/>
      <c r="B28" s="35"/>
      <c r="C28" s="35"/>
      <c r="D28" s="173"/>
      <c r="E28" s="79"/>
      <c r="F28" s="45"/>
      <c r="G28" s="30"/>
      <c r="H28" s="30"/>
    </row>
    <row r="29" spans="1:8" ht="13.5" customHeight="1">
      <c r="A29" s="112" t="s">
        <v>35</v>
      </c>
      <c r="B29" s="113">
        <f aca="true" t="shared" si="4" ref="B29:H29">B31</f>
        <v>2074</v>
      </c>
      <c r="C29" s="113">
        <f t="shared" si="4"/>
        <v>1598</v>
      </c>
      <c r="D29" s="113">
        <f t="shared" si="4"/>
        <v>3053</v>
      </c>
      <c r="E29" s="113">
        <f t="shared" si="4"/>
        <v>1842</v>
      </c>
      <c r="F29" s="113">
        <f t="shared" si="4"/>
        <v>2400</v>
      </c>
      <c r="G29" s="113">
        <f t="shared" si="4"/>
        <v>2500</v>
      </c>
      <c r="H29" s="113">
        <f t="shared" si="4"/>
        <v>3500</v>
      </c>
    </row>
    <row r="30" spans="1:8" ht="13.5" customHeight="1">
      <c r="A30" s="114" t="s">
        <v>36</v>
      </c>
      <c r="B30" s="115"/>
      <c r="C30" s="115"/>
      <c r="D30" s="176"/>
      <c r="E30" s="177"/>
      <c r="F30" s="116"/>
      <c r="G30" s="117"/>
      <c r="H30" s="117"/>
    </row>
    <row r="31" spans="1:8" ht="13.5" customHeight="1">
      <c r="A31" s="2" t="s">
        <v>25</v>
      </c>
      <c r="B31" s="35">
        <v>2074</v>
      </c>
      <c r="C31" s="35">
        <v>1598</v>
      </c>
      <c r="D31" s="173">
        <v>3053</v>
      </c>
      <c r="E31" s="79">
        <v>1842</v>
      </c>
      <c r="F31" s="45">
        <v>2400</v>
      </c>
      <c r="G31" s="30">
        <v>2500</v>
      </c>
      <c r="H31" s="30">
        <v>3500</v>
      </c>
    </row>
    <row r="32" spans="1:8" ht="13.5" customHeight="1">
      <c r="A32" s="3"/>
      <c r="B32" s="35"/>
      <c r="C32" s="35"/>
      <c r="D32" s="173"/>
      <c r="E32" s="79"/>
      <c r="F32" s="45"/>
      <c r="G32" s="30"/>
      <c r="H32" s="30"/>
    </row>
    <row r="33" spans="1:8" ht="13.5" customHeight="1">
      <c r="A33" s="118" t="s">
        <v>37</v>
      </c>
      <c r="B33" s="119">
        <f aca="true" t="shared" si="5" ref="B33:H33">B35+B41+B38</f>
        <v>30560</v>
      </c>
      <c r="C33" s="119">
        <f t="shared" si="5"/>
        <v>32783</v>
      </c>
      <c r="D33" s="119">
        <f t="shared" si="5"/>
        <v>32495</v>
      </c>
      <c r="E33" s="119">
        <f t="shared" si="5"/>
        <v>34228</v>
      </c>
      <c r="F33" s="119">
        <f t="shared" si="5"/>
        <v>31400</v>
      </c>
      <c r="G33" s="119">
        <f t="shared" si="5"/>
        <v>31000</v>
      </c>
      <c r="H33" s="119">
        <f t="shared" si="5"/>
        <v>31000</v>
      </c>
    </row>
    <row r="34" spans="1:8" ht="13.5" customHeight="1">
      <c r="A34" s="124" t="s">
        <v>38</v>
      </c>
      <c r="B34" s="125"/>
      <c r="C34" s="125"/>
      <c r="D34" s="178"/>
      <c r="E34" s="179"/>
      <c r="F34" s="126"/>
      <c r="G34" s="127"/>
      <c r="H34" s="127"/>
    </row>
    <row r="35" spans="1:8" ht="13.5" customHeight="1">
      <c r="A35" s="2" t="s">
        <v>25</v>
      </c>
      <c r="B35" s="35">
        <v>24982</v>
      </c>
      <c r="C35" s="35">
        <v>27070</v>
      </c>
      <c r="D35" s="173">
        <v>25500</v>
      </c>
      <c r="E35" s="79">
        <v>27220</v>
      </c>
      <c r="F35" s="45">
        <v>25500</v>
      </c>
      <c r="G35" s="30">
        <v>25000</v>
      </c>
      <c r="H35" s="30">
        <v>25000</v>
      </c>
    </row>
    <row r="36" spans="1:8" s="1" customFormat="1" ht="13.5" customHeight="1">
      <c r="A36" s="2"/>
      <c r="B36" s="35"/>
      <c r="C36" s="35"/>
      <c r="D36" s="173"/>
      <c r="E36" s="79"/>
      <c r="F36" s="45"/>
      <c r="G36" s="30"/>
      <c r="H36" s="30"/>
    </row>
    <row r="37" spans="1:8" s="1" customFormat="1" ht="13.5" customHeight="1">
      <c r="A37" s="124" t="s">
        <v>93</v>
      </c>
      <c r="B37" s="125"/>
      <c r="C37" s="125"/>
      <c r="D37" s="178"/>
      <c r="E37" s="179"/>
      <c r="F37" s="126"/>
      <c r="G37" s="127"/>
      <c r="H37" s="127"/>
    </row>
    <row r="38" spans="1:8" s="1" customFormat="1" ht="13.5" customHeight="1">
      <c r="A38" s="61" t="s">
        <v>25</v>
      </c>
      <c r="B38" s="35">
        <v>88</v>
      </c>
      <c r="C38" s="35">
        <v>88</v>
      </c>
      <c r="D38" s="173">
        <v>95</v>
      </c>
      <c r="E38" s="79">
        <v>92</v>
      </c>
      <c r="F38" s="45">
        <v>0</v>
      </c>
      <c r="G38" s="30">
        <v>0</v>
      </c>
      <c r="H38" s="30">
        <v>0</v>
      </c>
    </row>
    <row r="39" spans="1:8" ht="13.5" customHeight="1">
      <c r="A39" s="2"/>
      <c r="B39" s="35"/>
      <c r="C39" s="35"/>
      <c r="D39" s="173"/>
      <c r="E39" s="79"/>
      <c r="F39" s="45"/>
      <c r="G39" s="30"/>
      <c r="H39" s="30"/>
    </row>
    <row r="40" spans="1:8" ht="13.5" customHeight="1">
      <c r="A40" s="120" t="s">
        <v>39</v>
      </c>
      <c r="B40" s="121"/>
      <c r="C40" s="121"/>
      <c r="D40" s="180"/>
      <c r="E40" s="181"/>
      <c r="F40" s="122"/>
      <c r="G40" s="123"/>
      <c r="H40" s="123"/>
    </row>
    <row r="41" spans="1:8" ht="13.5" customHeight="1">
      <c r="A41" s="2" t="s">
        <v>25</v>
      </c>
      <c r="B41" s="35">
        <v>5490</v>
      </c>
      <c r="C41" s="35">
        <v>5625</v>
      </c>
      <c r="D41" s="173">
        <v>6900</v>
      </c>
      <c r="E41" s="79">
        <v>6916</v>
      </c>
      <c r="F41" s="45">
        <v>5900</v>
      </c>
      <c r="G41" s="30">
        <v>6000</v>
      </c>
      <c r="H41" s="30">
        <v>6000</v>
      </c>
    </row>
    <row r="42" spans="1:8" ht="13.5" customHeight="1">
      <c r="A42" s="2"/>
      <c r="B42" s="35"/>
      <c r="C42" s="35"/>
      <c r="D42" s="173"/>
      <c r="E42" s="79"/>
      <c r="F42" s="45"/>
      <c r="G42" s="30"/>
      <c r="H42" s="30"/>
    </row>
    <row r="43" spans="1:8" ht="13.5" customHeight="1">
      <c r="A43" s="130" t="s">
        <v>40</v>
      </c>
      <c r="B43" s="131">
        <f>B45+B48+B51</f>
        <v>45399</v>
      </c>
      <c r="C43" s="131">
        <f aca="true" t="shared" si="6" ref="C43:H43">C45+C48+C51</f>
        <v>42526</v>
      </c>
      <c r="D43" s="131">
        <f t="shared" si="6"/>
        <v>46610</v>
      </c>
      <c r="E43" s="131">
        <f t="shared" si="6"/>
        <v>47028</v>
      </c>
      <c r="F43" s="131">
        <f t="shared" si="6"/>
        <v>44390</v>
      </c>
      <c r="G43" s="131">
        <f t="shared" si="6"/>
        <v>45020</v>
      </c>
      <c r="H43" s="131">
        <f t="shared" si="6"/>
        <v>45650</v>
      </c>
    </row>
    <row r="44" spans="1:8" ht="13.5" customHeight="1">
      <c r="A44" s="136" t="s">
        <v>41</v>
      </c>
      <c r="B44" s="137"/>
      <c r="C44" s="137"/>
      <c r="D44" s="182"/>
      <c r="E44" s="183"/>
      <c r="F44" s="138"/>
      <c r="G44" s="139"/>
      <c r="H44" s="139"/>
    </row>
    <row r="45" spans="1:8" ht="13.5" customHeight="1">
      <c r="A45" s="2" t="s">
        <v>25</v>
      </c>
      <c r="B45" s="35">
        <v>19369</v>
      </c>
      <c r="C45" s="35">
        <v>22609</v>
      </c>
      <c r="D45" s="173">
        <v>24460</v>
      </c>
      <c r="E45" s="79">
        <v>24378</v>
      </c>
      <c r="F45" s="45">
        <v>20690</v>
      </c>
      <c r="G45" s="30">
        <v>20820</v>
      </c>
      <c r="H45" s="30">
        <v>21250</v>
      </c>
    </row>
    <row r="46" spans="1:8" ht="13.5" customHeight="1">
      <c r="A46" s="2"/>
      <c r="B46" s="35"/>
      <c r="C46" s="35"/>
      <c r="D46" s="173"/>
      <c r="E46" s="79"/>
      <c r="F46" s="45"/>
      <c r="G46" s="30"/>
      <c r="H46" s="30"/>
    </row>
    <row r="47" spans="1:8" ht="13.5" customHeight="1">
      <c r="A47" s="136" t="s">
        <v>42</v>
      </c>
      <c r="B47" s="137"/>
      <c r="C47" s="137"/>
      <c r="D47" s="182"/>
      <c r="E47" s="183"/>
      <c r="F47" s="138"/>
      <c r="G47" s="139"/>
      <c r="H47" s="139"/>
    </row>
    <row r="48" spans="1:8" ht="13.5" customHeight="1">
      <c r="A48" s="2" t="s">
        <v>25</v>
      </c>
      <c r="B48" s="35">
        <v>8303</v>
      </c>
      <c r="C48" s="35">
        <v>8043</v>
      </c>
      <c r="D48" s="35">
        <v>8650</v>
      </c>
      <c r="E48" s="35">
        <v>8650</v>
      </c>
      <c r="F48" s="63">
        <v>9700</v>
      </c>
      <c r="G48" s="35">
        <v>9700</v>
      </c>
      <c r="H48" s="35">
        <v>9800</v>
      </c>
    </row>
    <row r="49" spans="1:8" ht="13.5" customHeight="1">
      <c r="A49" s="2"/>
      <c r="B49" s="35"/>
      <c r="C49" s="35"/>
      <c r="D49" s="173"/>
      <c r="E49" s="79"/>
      <c r="F49" s="45"/>
      <c r="G49" s="30"/>
      <c r="H49" s="30"/>
    </row>
    <row r="50" spans="1:8" ht="13.5" customHeight="1">
      <c r="A50" s="132" t="s">
        <v>43</v>
      </c>
      <c r="B50" s="133"/>
      <c r="C50" s="133"/>
      <c r="D50" s="184"/>
      <c r="E50" s="185"/>
      <c r="F50" s="134"/>
      <c r="G50" s="135"/>
      <c r="H50" s="135"/>
    </row>
    <row r="51" spans="1:8" ht="13.5" customHeight="1">
      <c r="A51" s="2" t="s">
        <v>25</v>
      </c>
      <c r="B51" s="35">
        <v>17727</v>
      </c>
      <c r="C51" s="35">
        <v>11874</v>
      </c>
      <c r="D51" s="173">
        <v>13500</v>
      </c>
      <c r="E51" s="79">
        <v>14000</v>
      </c>
      <c r="F51" s="45">
        <v>14000</v>
      </c>
      <c r="G51" s="30">
        <v>14500</v>
      </c>
      <c r="H51" s="30">
        <v>14600</v>
      </c>
    </row>
    <row r="52" spans="1:8" ht="13.5" customHeight="1">
      <c r="A52" s="2"/>
      <c r="B52" s="35"/>
      <c r="C52" s="35"/>
      <c r="D52" s="173"/>
      <c r="E52" s="79"/>
      <c r="F52" s="45"/>
      <c r="G52" s="30"/>
      <c r="H52" s="30"/>
    </row>
    <row r="53" spans="1:8" ht="13.5" customHeight="1">
      <c r="A53" s="128" t="s">
        <v>44</v>
      </c>
      <c r="B53" s="129">
        <f aca="true" t="shared" si="7" ref="B53:H53">B55+B58+B61+B64</f>
        <v>17990</v>
      </c>
      <c r="C53" s="129">
        <f t="shared" si="7"/>
        <v>27634.9</v>
      </c>
      <c r="D53" s="129">
        <f t="shared" si="7"/>
        <v>17206</v>
      </c>
      <c r="E53" s="129">
        <f t="shared" si="7"/>
        <v>21177</v>
      </c>
      <c r="F53" s="129">
        <f t="shared" si="7"/>
        <v>19218</v>
      </c>
      <c r="G53" s="129">
        <f t="shared" si="7"/>
        <v>19468</v>
      </c>
      <c r="H53" s="129">
        <f t="shared" si="7"/>
        <v>18968</v>
      </c>
    </row>
    <row r="54" spans="1:8" ht="13.5" customHeight="1">
      <c r="A54" s="144" t="s">
        <v>45</v>
      </c>
      <c r="B54" s="145"/>
      <c r="C54" s="145"/>
      <c r="D54" s="186"/>
      <c r="E54" s="187"/>
      <c r="F54" s="146"/>
      <c r="G54" s="147"/>
      <c r="H54" s="147"/>
    </row>
    <row r="55" spans="1:8" ht="13.5" customHeight="1">
      <c r="A55" s="2" t="s">
        <v>25</v>
      </c>
      <c r="B55" s="35">
        <v>2762</v>
      </c>
      <c r="C55" s="35">
        <v>4648</v>
      </c>
      <c r="D55" s="173">
        <v>4300</v>
      </c>
      <c r="E55" s="79">
        <v>4300</v>
      </c>
      <c r="F55" s="45">
        <v>2800</v>
      </c>
      <c r="G55" s="30">
        <v>2800</v>
      </c>
      <c r="H55" s="30">
        <v>2700</v>
      </c>
    </row>
    <row r="56" spans="1:8" ht="13.5" customHeight="1">
      <c r="A56" s="2"/>
      <c r="B56" s="35"/>
      <c r="C56" s="35"/>
      <c r="D56" s="173"/>
      <c r="E56" s="79"/>
      <c r="F56" s="45"/>
      <c r="G56" s="30"/>
      <c r="H56" s="30"/>
    </row>
    <row r="57" spans="1:8" ht="13.5" customHeight="1">
      <c r="A57" s="144" t="s">
        <v>46</v>
      </c>
      <c r="B57" s="145"/>
      <c r="C57" s="145"/>
      <c r="D57" s="186"/>
      <c r="E57" s="187"/>
      <c r="F57" s="146"/>
      <c r="G57" s="147"/>
      <c r="H57" s="147"/>
    </row>
    <row r="58" spans="1:8" ht="13.5" customHeight="1">
      <c r="A58" s="2" t="s">
        <v>25</v>
      </c>
      <c r="B58" s="35">
        <v>13995</v>
      </c>
      <c r="C58" s="35">
        <v>22858</v>
      </c>
      <c r="D58" s="173">
        <v>12456</v>
      </c>
      <c r="E58" s="79">
        <v>16359</v>
      </c>
      <c r="F58" s="45">
        <v>16018</v>
      </c>
      <c r="G58" s="30">
        <v>16218</v>
      </c>
      <c r="H58" s="30">
        <v>15968</v>
      </c>
    </row>
    <row r="59" spans="1:8" ht="13.5" customHeight="1">
      <c r="A59" s="2"/>
      <c r="B59" s="35"/>
      <c r="C59" s="35"/>
      <c r="D59" s="173"/>
      <c r="E59" s="79"/>
      <c r="F59" s="45"/>
      <c r="G59" s="30"/>
      <c r="H59" s="30"/>
    </row>
    <row r="60" spans="1:8" ht="13.5" customHeight="1">
      <c r="A60" s="144" t="s">
        <v>47</v>
      </c>
      <c r="B60" s="145"/>
      <c r="C60" s="145"/>
      <c r="D60" s="186"/>
      <c r="E60" s="187"/>
      <c r="F60" s="146"/>
      <c r="G60" s="147"/>
      <c r="H60" s="147"/>
    </row>
    <row r="61" spans="1:8" ht="13.5" customHeight="1">
      <c r="A61" s="2" t="s">
        <v>25</v>
      </c>
      <c r="B61" s="35">
        <v>1161</v>
      </c>
      <c r="C61" s="35">
        <v>88.9</v>
      </c>
      <c r="D61" s="173">
        <v>300</v>
      </c>
      <c r="E61" s="79">
        <v>368</v>
      </c>
      <c r="F61" s="45">
        <v>300</v>
      </c>
      <c r="G61" s="30">
        <v>350</v>
      </c>
      <c r="H61" s="30">
        <v>300</v>
      </c>
    </row>
    <row r="62" spans="1:8" ht="13.5" customHeight="1">
      <c r="A62" s="2"/>
      <c r="B62" s="35"/>
      <c r="C62" s="35"/>
      <c r="D62" s="173"/>
      <c r="E62" s="79"/>
      <c r="F62" s="45"/>
      <c r="G62" s="30"/>
      <c r="H62" s="30"/>
    </row>
    <row r="63" spans="1:8" ht="13.5" customHeight="1">
      <c r="A63" s="140" t="s">
        <v>48</v>
      </c>
      <c r="B63" s="141"/>
      <c r="C63" s="141"/>
      <c r="D63" s="188"/>
      <c r="E63" s="189"/>
      <c r="F63" s="142"/>
      <c r="G63" s="143"/>
      <c r="H63" s="143"/>
    </row>
    <row r="64" spans="1:8" ht="13.5" customHeight="1">
      <c r="A64" s="2" t="s">
        <v>25</v>
      </c>
      <c r="B64" s="35">
        <v>72</v>
      </c>
      <c r="C64" s="35">
        <v>40</v>
      </c>
      <c r="D64" s="173">
        <v>150</v>
      </c>
      <c r="E64" s="79">
        <v>150</v>
      </c>
      <c r="F64" s="45">
        <v>100</v>
      </c>
      <c r="G64" s="30">
        <v>100</v>
      </c>
      <c r="H64" s="30">
        <v>0</v>
      </c>
    </row>
    <row r="65" spans="1:8" ht="13.5" customHeight="1">
      <c r="A65" s="2"/>
      <c r="B65" s="35"/>
      <c r="C65" s="35"/>
      <c r="D65" s="173"/>
      <c r="E65" s="79"/>
      <c r="F65" s="45"/>
      <c r="G65" s="30"/>
      <c r="H65" s="30"/>
    </row>
    <row r="66" spans="1:8" ht="13.5" customHeight="1">
      <c r="A66" s="148" t="s">
        <v>49</v>
      </c>
      <c r="B66" s="149">
        <f aca="true" t="shared" si="8" ref="B66:H66">B70+B74+B77+B80+B83</f>
        <v>121710</v>
      </c>
      <c r="C66" s="149">
        <f t="shared" si="8"/>
        <v>219502</v>
      </c>
      <c r="D66" s="149">
        <f t="shared" si="8"/>
        <v>210502</v>
      </c>
      <c r="E66" s="149">
        <f t="shared" si="8"/>
        <v>235212</v>
      </c>
      <c r="F66" s="149">
        <f>F70+F74+F77+F80+F83</f>
        <v>280865</v>
      </c>
      <c r="G66" s="149">
        <f t="shared" si="8"/>
        <v>276163</v>
      </c>
      <c r="H66" s="149">
        <f t="shared" si="8"/>
        <v>276413</v>
      </c>
    </row>
    <row r="67" spans="1:8" ht="13.5" customHeight="1">
      <c r="A67" s="150" t="s">
        <v>50</v>
      </c>
      <c r="B67" s="151">
        <f>B70</f>
        <v>67181</v>
      </c>
      <c r="C67" s="151">
        <f aca="true" t="shared" si="9" ref="C67:H67">C70</f>
        <v>85542</v>
      </c>
      <c r="D67" s="151">
        <f t="shared" si="9"/>
        <v>74581</v>
      </c>
      <c r="E67" s="151">
        <f t="shared" si="9"/>
        <v>73336</v>
      </c>
      <c r="F67" s="151">
        <f t="shared" si="9"/>
        <v>87144</v>
      </c>
      <c r="G67" s="151">
        <f t="shared" si="9"/>
        <v>94508</v>
      </c>
      <c r="H67" s="151">
        <f t="shared" si="9"/>
        <v>94758</v>
      </c>
    </row>
    <row r="68" spans="1:8" ht="13.5" customHeight="1">
      <c r="A68" s="11" t="s">
        <v>51</v>
      </c>
      <c r="B68" s="35"/>
      <c r="C68" s="35"/>
      <c r="D68" s="173"/>
      <c r="E68" s="79"/>
      <c r="F68" s="45"/>
      <c r="G68" s="30"/>
      <c r="H68" s="30"/>
    </row>
    <row r="69" spans="1:8" ht="13.5" customHeight="1">
      <c r="A69" s="11" t="s">
        <v>71</v>
      </c>
      <c r="B69" s="35"/>
      <c r="C69" s="35"/>
      <c r="D69" s="173"/>
      <c r="E69" s="79"/>
      <c r="F69" s="45"/>
      <c r="G69" s="30"/>
      <c r="H69" s="30"/>
    </row>
    <row r="70" spans="1:8" ht="13.5" customHeight="1">
      <c r="A70" s="2" t="s">
        <v>25</v>
      </c>
      <c r="B70" s="35">
        <v>67181</v>
      </c>
      <c r="C70" s="35">
        <v>85542</v>
      </c>
      <c r="D70" s="49">
        <v>74581</v>
      </c>
      <c r="E70" s="49">
        <v>73336</v>
      </c>
      <c r="F70" s="63">
        <v>87144</v>
      </c>
      <c r="G70" s="49">
        <v>94508</v>
      </c>
      <c r="H70" s="49">
        <v>94758</v>
      </c>
    </row>
    <row r="71" spans="1:8" ht="13.5" customHeight="1">
      <c r="A71" s="2"/>
      <c r="B71" s="35"/>
      <c r="C71" s="35"/>
      <c r="D71" s="173"/>
      <c r="E71" s="79"/>
      <c r="F71" s="45"/>
      <c r="G71" s="30"/>
      <c r="H71" s="30"/>
    </row>
    <row r="72" spans="1:8" ht="13.5" customHeight="1">
      <c r="A72" s="150" t="s">
        <v>52</v>
      </c>
      <c r="B72" s="151">
        <f>B74</f>
        <v>44003</v>
      </c>
      <c r="C72" s="151">
        <f aca="true" t="shared" si="10" ref="C72:H72">C74</f>
        <v>77014</v>
      </c>
      <c r="D72" s="151">
        <f t="shared" si="10"/>
        <v>83896</v>
      </c>
      <c r="E72" s="151">
        <f t="shared" si="10"/>
        <v>103896</v>
      </c>
      <c r="F72" s="151">
        <f t="shared" si="10"/>
        <v>124908</v>
      </c>
      <c r="G72" s="151">
        <f t="shared" si="10"/>
        <v>111220</v>
      </c>
      <c r="H72" s="151">
        <f t="shared" si="10"/>
        <v>111220</v>
      </c>
    </row>
    <row r="73" spans="1:8" ht="13.5" customHeight="1">
      <c r="A73" s="11" t="s">
        <v>72</v>
      </c>
      <c r="B73" s="35"/>
      <c r="C73" s="35"/>
      <c r="D73" s="173"/>
      <c r="E73" s="79"/>
      <c r="F73" s="45"/>
      <c r="G73" s="30"/>
      <c r="H73" s="30"/>
    </row>
    <row r="74" spans="1:8" ht="13.5" customHeight="1">
      <c r="A74" s="2" t="s">
        <v>25</v>
      </c>
      <c r="B74" s="35">
        <v>44003</v>
      </c>
      <c r="C74" s="35">
        <v>77014</v>
      </c>
      <c r="D74" s="49">
        <v>83896</v>
      </c>
      <c r="E74" s="49">
        <v>103896</v>
      </c>
      <c r="F74" s="63">
        <v>124908</v>
      </c>
      <c r="G74" s="49">
        <v>111220</v>
      </c>
      <c r="H74" s="49">
        <v>111220</v>
      </c>
    </row>
    <row r="75" spans="1:8" ht="13.5" customHeight="1">
      <c r="A75" s="2"/>
      <c r="B75" s="35"/>
      <c r="C75" s="35"/>
      <c r="D75" s="173"/>
      <c r="E75" s="79"/>
      <c r="F75" s="45"/>
      <c r="G75" s="30"/>
      <c r="H75" s="30"/>
    </row>
    <row r="76" spans="1:8" ht="13.5" customHeight="1">
      <c r="A76" s="150" t="s">
        <v>53</v>
      </c>
      <c r="B76" s="151">
        <f>B77</f>
        <v>1088</v>
      </c>
      <c r="C76" s="151">
        <f aca="true" t="shared" si="11" ref="C76:H76">C77</f>
        <v>1857</v>
      </c>
      <c r="D76" s="151">
        <f t="shared" si="11"/>
        <v>2000</v>
      </c>
      <c r="E76" s="151">
        <f t="shared" si="11"/>
        <v>2000</v>
      </c>
      <c r="F76" s="151">
        <f t="shared" si="11"/>
        <v>2000</v>
      </c>
      <c r="G76" s="151">
        <f t="shared" si="11"/>
        <v>2000</v>
      </c>
      <c r="H76" s="151">
        <f t="shared" si="11"/>
        <v>2000</v>
      </c>
    </row>
    <row r="77" spans="1:8" ht="13.5" customHeight="1">
      <c r="A77" s="2" t="s">
        <v>25</v>
      </c>
      <c r="B77" s="35">
        <v>1088</v>
      </c>
      <c r="C77" s="35">
        <v>1857</v>
      </c>
      <c r="D77" s="173">
        <v>2000</v>
      </c>
      <c r="E77" s="79">
        <v>2000</v>
      </c>
      <c r="F77" s="45">
        <v>2000</v>
      </c>
      <c r="G77" s="30">
        <v>2000</v>
      </c>
      <c r="H77" s="30">
        <v>2000</v>
      </c>
    </row>
    <row r="78" spans="1:8" ht="13.5" customHeight="1">
      <c r="A78" s="2"/>
      <c r="B78" s="35"/>
      <c r="C78" s="35"/>
      <c r="D78" s="173"/>
      <c r="E78" s="79"/>
      <c r="F78" s="45"/>
      <c r="G78" s="30"/>
      <c r="H78" s="30"/>
    </row>
    <row r="79" spans="1:8" ht="13.5" customHeight="1">
      <c r="A79" s="150" t="s">
        <v>54</v>
      </c>
      <c r="B79" s="151">
        <f>B80</f>
        <v>5454</v>
      </c>
      <c r="C79" s="151">
        <f aca="true" t="shared" si="12" ref="C79:H79">C80</f>
        <v>13142</v>
      </c>
      <c r="D79" s="151">
        <f t="shared" si="12"/>
        <v>8545</v>
      </c>
      <c r="E79" s="151">
        <f t="shared" si="12"/>
        <v>14500</v>
      </c>
      <c r="F79" s="151">
        <f t="shared" si="12"/>
        <v>14768</v>
      </c>
      <c r="G79" s="151">
        <f t="shared" si="12"/>
        <v>16390</v>
      </c>
      <c r="H79" s="151">
        <f t="shared" si="12"/>
        <v>16390</v>
      </c>
    </row>
    <row r="80" spans="1:8" ht="13.5" customHeight="1">
      <c r="A80" s="2" t="s">
        <v>25</v>
      </c>
      <c r="B80" s="35">
        <v>5454</v>
      </c>
      <c r="C80" s="35">
        <v>13142</v>
      </c>
      <c r="D80" s="173">
        <v>8545</v>
      </c>
      <c r="E80" s="79">
        <v>14500</v>
      </c>
      <c r="F80" s="45">
        <v>14768</v>
      </c>
      <c r="G80" s="30">
        <v>16390</v>
      </c>
      <c r="H80" s="30">
        <v>16390</v>
      </c>
    </row>
    <row r="81" spans="1:8" ht="13.5" customHeight="1">
      <c r="A81" s="2"/>
      <c r="B81" s="35"/>
      <c r="C81" s="35"/>
      <c r="D81" s="173"/>
      <c r="E81" s="79"/>
      <c r="F81" s="45"/>
      <c r="G81" s="30"/>
      <c r="H81" s="30"/>
    </row>
    <row r="82" spans="1:8" ht="13.5" customHeight="1">
      <c r="A82" s="152" t="s">
        <v>97</v>
      </c>
      <c r="B82" s="153">
        <f>B83</f>
        <v>3984</v>
      </c>
      <c r="C82" s="153">
        <f aca="true" t="shared" si="13" ref="C82:H82">C83</f>
        <v>41947</v>
      </c>
      <c r="D82" s="153">
        <f t="shared" si="13"/>
        <v>41480</v>
      </c>
      <c r="E82" s="153">
        <f t="shared" si="13"/>
        <v>41480</v>
      </c>
      <c r="F82" s="153">
        <f t="shared" si="13"/>
        <v>52045</v>
      </c>
      <c r="G82" s="153">
        <f t="shared" si="13"/>
        <v>52045</v>
      </c>
      <c r="H82" s="153">
        <f t="shared" si="13"/>
        <v>52045</v>
      </c>
    </row>
    <row r="83" spans="1:8" ht="13.5" customHeight="1">
      <c r="A83" s="2" t="s">
        <v>25</v>
      </c>
      <c r="B83" s="35">
        <v>3984</v>
      </c>
      <c r="C83" s="35">
        <v>41947</v>
      </c>
      <c r="D83" s="49">
        <v>41480</v>
      </c>
      <c r="E83" s="49">
        <v>41480</v>
      </c>
      <c r="F83" s="46">
        <v>52045</v>
      </c>
      <c r="G83" s="210">
        <v>52045</v>
      </c>
      <c r="H83" s="210">
        <v>52045</v>
      </c>
    </row>
    <row r="84" spans="1:8" ht="13.5" customHeight="1">
      <c r="A84" s="2"/>
      <c r="B84" s="35"/>
      <c r="C84" s="35"/>
      <c r="D84" s="173"/>
      <c r="E84" s="79"/>
      <c r="F84" s="46"/>
      <c r="G84" s="47"/>
      <c r="H84" s="47"/>
    </row>
    <row r="85" spans="1:8" ht="13.5" customHeight="1">
      <c r="A85" s="99" t="s">
        <v>55</v>
      </c>
      <c r="B85" s="100">
        <f aca="true" t="shared" si="14" ref="B85:H85">B87+B95+B93+B90</f>
        <v>2486</v>
      </c>
      <c r="C85" s="100">
        <f t="shared" si="14"/>
        <v>6123</v>
      </c>
      <c r="D85" s="100">
        <f t="shared" si="14"/>
        <v>21200</v>
      </c>
      <c r="E85" s="100">
        <f t="shared" si="14"/>
        <v>35717</v>
      </c>
      <c r="F85" s="100">
        <f t="shared" si="14"/>
        <v>31300</v>
      </c>
      <c r="G85" s="100">
        <f t="shared" si="14"/>
        <v>31300</v>
      </c>
      <c r="H85" s="100">
        <f t="shared" si="14"/>
        <v>30500</v>
      </c>
    </row>
    <row r="86" spans="1:8" ht="13.5" customHeight="1">
      <c r="A86" s="154" t="s">
        <v>56</v>
      </c>
      <c r="B86" s="155"/>
      <c r="C86" s="155"/>
      <c r="D86" s="158"/>
      <c r="E86" s="190"/>
      <c r="F86" s="156"/>
      <c r="G86" s="157"/>
      <c r="H86" s="157"/>
    </row>
    <row r="87" spans="1:8" ht="13.5" customHeight="1">
      <c r="A87" s="2" t="s">
        <v>25</v>
      </c>
      <c r="B87" s="35">
        <v>787</v>
      </c>
      <c r="C87" s="35">
        <v>999</v>
      </c>
      <c r="D87" s="48">
        <v>1000</v>
      </c>
      <c r="E87" s="79">
        <v>700</v>
      </c>
      <c r="F87" s="45">
        <v>500</v>
      </c>
      <c r="G87" s="30">
        <v>500</v>
      </c>
      <c r="H87" s="30">
        <v>500</v>
      </c>
    </row>
    <row r="88" spans="1:8" s="1" customFormat="1" ht="13.5" customHeight="1">
      <c r="A88" s="2"/>
      <c r="B88" s="35"/>
      <c r="C88" s="35"/>
      <c r="D88" s="48"/>
      <c r="E88" s="79"/>
      <c r="F88" s="45"/>
      <c r="G88" s="30"/>
      <c r="H88" s="30"/>
    </row>
    <row r="89" spans="1:8" s="1" customFormat="1" ht="13.5" customHeight="1">
      <c r="A89" s="154" t="s">
        <v>94</v>
      </c>
      <c r="B89" s="155"/>
      <c r="C89" s="155"/>
      <c r="D89" s="158"/>
      <c r="E89" s="190"/>
      <c r="F89" s="156"/>
      <c r="G89" s="157"/>
      <c r="H89" s="157"/>
    </row>
    <row r="90" spans="1:8" s="1" customFormat="1" ht="13.5" customHeight="1">
      <c r="A90" s="2" t="s">
        <v>25</v>
      </c>
      <c r="B90" s="35">
        <v>280</v>
      </c>
      <c r="C90" s="35">
        <v>1120</v>
      </c>
      <c r="D90" s="48">
        <v>200</v>
      </c>
      <c r="E90" s="79">
        <v>760</v>
      </c>
      <c r="F90" s="45">
        <v>800</v>
      </c>
      <c r="G90" s="30">
        <v>800</v>
      </c>
      <c r="H90" s="30">
        <v>0</v>
      </c>
    </row>
    <row r="91" spans="1:8" s="1" customFormat="1" ht="13.5" customHeight="1">
      <c r="A91" s="2"/>
      <c r="B91" s="35"/>
      <c r="C91" s="35"/>
      <c r="D91" s="48"/>
      <c r="E91" s="79"/>
      <c r="F91" s="45"/>
      <c r="G91" s="30"/>
      <c r="H91" s="30"/>
    </row>
    <row r="92" spans="1:8" s="1" customFormat="1" ht="13.5" customHeight="1">
      <c r="A92" s="154" t="s">
        <v>110</v>
      </c>
      <c r="B92" s="155"/>
      <c r="C92" s="155"/>
      <c r="D92" s="158"/>
      <c r="E92" s="190"/>
      <c r="F92" s="156"/>
      <c r="G92" s="157"/>
      <c r="H92" s="157"/>
    </row>
    <row r="93" spans="1:8" ht="13.5" customHeight="1">
      <c r="A93" s="4" t="s">
        <v>25</v>
      </c>
      <c r="B93" s="35">
        <v>0</v>
      </c>
      <c r="C93" s="35">
        <v>3700</v>
      </c>
      <c r="D93" s="48">
        <v>20000</v>
      </c>
      <c r="E93" s="79">
        <v>34122</v>
      </c>
      <c r="F93" s="45">
        <v>30000</v>
      </c>
      <c r="G93" s="30">
        <v>30000</v>
      </c>
      <c r="H93" s="30">
        <v>30000</v>
      </c>
    </row>
    <row r="94" spans="1:8" ht="13.5" customHeight="1">
      <c r="A94" s="87" t="s">
        <v>57</v>
      </c>
      <c r="B94" s="88"/>
      <c r="C94" s="88"/>
      <c r="D94" s="160"/>
      <c r="E94" s="160"/>
      <c r="F94" s="159"/>
      <c r="G94" s="160"/>
      <c r="H94" s="161"/>
    </row>
    <row r="95" spans="1:8" ht="13.5" customHeight="1" thickBot="1">
      <c r="A95" s="21" t="s">
        <v>25</v>
      </c>
      <c r="B95" s="50">
        <v>1419</v>
      </c>
      <c r="C95" s="50">
        <v>304</v>
      </c>
      <c r="D95" s="51">
        <v>0</v>
      </c>
      <c r="E95" s="51">
        <v>135</v>
      </c>
      <c r="F95" s="52">
        <v>0</v>
      </c>
      <c r="G95" s="51">
        <v>0</v>
      </c>
      <c r="H95" s="53">
        <v>0</v>
      </c>
    </row>
    <row r="96" spans="1:8" ht="15" customHeight="1" thickBot="1">
      <c r="A96" s="83" t="s">
        <v>58</v>
      </c>
      <c r="B96" s="43">
        <f aca="true" t="shared" si="15" ref="B96:H96">B97+B102+B109+B106+B112+B114+B99</f>
        <v>71331</v>
      </c>
      <c r="C96" s="43">
        <f t="shared" si="15"/>
        <v>29286</v>
      </c>
      <c r="D96" s="43">
        <f t="shared" si="15"/>
        <v>70500</v>
      </c>
      <c r="E96" s="43">
        <f t="shared" si="15"/>
        <v>42692</v>
      </c>
      <c r="F96" s="44">
        <f t="shared" si="15"/>
        <v>28000</v>
      </c>
      <c r="G96" s="43">
        <f t="shared" si="15"/>
        <v>0</v>
      </c>
      <c r="H96" s="43">
        <f t="shared" si="15"/>
        <v>0</v>
      </c>
    </row>
    <row r="97" spans="1:8" ht="13.5" customHeight="1">
      <c r="A97" s="85" t="s">
        <v>24</v>
      </c>
      <c r="B97" s="86">
        <f>B98</f>
        <v>16393</v>
      </c>
      <c r="C97" s="86">
        <f aca="true" t="shared" si="16" ref="C97:H97">C98</f>
        <v>356</v>
      </c>
      <c r="D97" s="86">
        <f t="shared" si="16"/>
        <v>0</v>
      </c>
      <c r="E97" s="86">
        <f t="shared" si="16"/>
        <v>400</v>
      </c>
      <c r="F97" s="86">
        <f t="shared" si="16"/>
        <v>0</v>
      </c>
      <c r="G97" s="86">
        <f t="shared" si="16"/>
        <v>0</v>
      </c>
      <c r="H97" s="86">
        <f t="shared" si="16"/>
        <v>0</v>
      </c>
    </row>
    <row r="98" spans="1:8" ht="13.5" customHeight="1">
      <c r="A98" s="23" t="s">
        <v>70</v>
      </c>
      <c r="B98" s="35">
        <v>16393</v>
      </c>
      <c r="C98" s="35">
        <v>356</v>
      </c>
      <c r="D98" s="48">
        <v>0</v>
      </c>
      <c r="E98" s="79">
        <v>400</v>
      </c>
      <c r="F98" s="45">
        <v>0</v>
      </c>
      <c r="G98" s="30">
        <v>0</v>
      </c>
      <c r="H98" s="30">
        <v>0</v>
      </c>
    </row>
    <row r="99" spans="1:8" s="1" customFormat="1" ht="13.5" customHeight="1">
      <c r="A99" s="107" t="s">
        <v>33</v>
      </c>
      <c r="B99" s="207">
        <f>B100</f>
        <v>0</v>
      </c>
      <c r="C99" s="207">
        <f aca="true" t="shared" si="17" ref="C99:H99">C100</f>
        <v>0</v>
      </c>
      <c r="D99" s="207">
        <f t="shared" si="17"/>
        <v>31500</v>
      </c>
      <c r="E99" s="207">
        <f t="shared" si="17"/>
        <v>1500</v>
      </c>
      <c r="F99" s="207">
        <f t="shared" si="17"/>
        <v>0</v>
      </c>
      <c r="G99" s="207">
        <f t="shared" si="17"/>
        <v>0</v>
      </c>
      <c r="H99" s="207">
        <f t="shared" si="17"/>
        <v>0</v>
      </c>
    </row>
    <row r="100" spans="1:8" s="1" customFormat="1" ht="13.5" customHeight="1">
      <c r="A100" s="206" t="s">
        <v>34</v>
      </c>
      <c r="B100" s="206">
        <v>0</v>
      </c>
      <c r="C100" s="206">
        <v>0</v>
      </c>
      <c r="D100" s="206">
        <v>31500</v>
      </c>
      <c r="E100" s="206">
        <v>1500</v>
      </c>
      <c r="F100" s="206">
        <v>0</v>
      </c>
      <c r="G100" s="206">
        <v>0</v>
      </c>
      <c r="H100" s="206">
        <v>0</v>
      </c>
    </row>
    <row r="101" ht="13.5" customHeight="1"/>
    <row r="102" spans="1:8" ht="13.5" customHeight="1">
      <c r="A102" s="112" t="s">
        <v>35</v>
      </c>
      <c r="B102" s="113">
        <f>B103+B104+B105</f>
        <v>51038</v>
      </c>
      <c r="C102" s="113">
        <f aca="true" t="shared" si="18" ref="C102:H102">C103+C104+C105</f>
        <v>27220</v>
      </c>
      <c r="D102" s="113">
        <f t="shared" si="18"/>
        <v>20000</v>
      </c>
      <c r="E102" s="113">
        <f t="shared" si="18"/>
        <v>22420</v>
      </c>
      <c r="F102" s="113">
        <f t="shared" si="18"/>
        <v>20000</v>
      </c>
      <c r="G102" s="113">
        <f t="shared" si="18"/>
        <v>0</v>
      </c>
      <c r="H102" s="113">
        <f t="shared" si="18"/>
        <v>0</v>
      </c>
    </row>
    <row r="103" spans="1:8" ht="13.5" customHeight="1">
      <c r="A103" s="11" t="s">
        <v>59</v>
      </c>
      <c r="B103" s="35"/>
      <c r="C103" s="35"/>
      <c r="D103" s="48"/>
      <c r="E103" s="79"/>
      <c r="F103" s="45"/>
      <c r="G103" s="30"/>
      <c r="H103" s="30"/>
    </row>
    <row r="104" spans="1:8" s="1" customFormat="1" ht="13.5" customHeight="1">
      <c r="A104" s="16" t="s">
        <v>69</v>
      </c>
      <c r="B104" s="35"/>
      <c r="C104" s="35"/>
      <c r="D104" s="48"/>
      <c r="E104" s="79"/>
      <c r="F104" s="45"/>
      <c r="G104" s="30"/>
      <c r="H104" s="30"/>
    </row>
    <row r="105" spans="1:8" ht="13.5" customHeight="1">
      <c r="A105" s="16" t="s">
        <v>36</v>
      </c>
      <c r="B105" s="35">
        <v>51038</v>
      </c>
      <c r="C105" s="35">
        <v>27220</v>
      </c>
      <c r="D105" s="48">
        <v>20000</v>
      </c>
      <c r="E105" s="79">
        <v>22420</v>
      </c>
      <c r="F105" s="45">
        <v>20000</v>
      </c>
      <c r="G105" s="30">
        <v>0</v>
      </c>
      <c r="H105" s="30">
        <v>0</v>
      </c>
    </row>
    <row r="106" spans="1:8" s="1" customFormat="1" ht="13.5" customHeight="1">
      <c r="A106" s="118" t="s">
        <v>37</v>
      </c>
      <c r="B106" s="162">
        <f>B108+B107</f>
        <v>3900</v>
      </c>
      <c r="C106" s="162">
        <f aca="true" t="shared" si="19" ref="C106:H106">C108+C107</f>
        <v>1710</v>
      </c>
      <c r="D106" s="162">
        <f t="shared" si="19"/>
        <v>10000</v>
      </c>
      <c r="E106" s="162">
        <f t="shared" si="19"/>
        <v>10000</v>
      </c>
      <c r="F106" s="162">
        <f t="shared" si="19"/>
        <v>0</v>
      </c>
      <c r="G106" s="162">
        <f t="shared" si="19"/>
        <v>0</v>
      </c>
      <c r="H106" s="162">
        <f t="shared" si="19"/>
        <v>0</v>
      </c>
    </row>
    <row r="107" spans="1:8" s="201" customFormat="1" ht="13.5" customHeight="1">
      <c r="A107" s="16" t="s">
        <v>111</v>
      </c>
      <c r="B107" s="199">
        <v>0</v>
      </c>
      <c r="C107" s="199">
        <v>1710</v>
      </c>
      <c r="D107" s="173">
        <v>10000</v>
      </c>
      <c r="E107" s="173">
        <v>10000</v>
      </c>
      <c r="F107" s="200">
        <v>0</v>
      </c>
      <c r="G107" s="173">
        <v>0</v>
      </c>
      <c r="H107" s="47">
        <v>0</v>
      </c>
    </row>
    <row r="108" spans="1:8" s="1" customFormat="1" ht="13.5" customHeight="1">
      <c r="A108" s="16" t="s">
        <v>96</v>
      </c>
      <c r="B108" s="68">
        <v>3900</v>
      </c>
      <c r="C108" s="68">
        <v>0</v>
      </c>
      <c r="D108" s="48">
        <v>0</v>
      </c>
      <c r="E108" s="79">
        <v>0</v>
      </c>
      <c r="F108" s="63">
        <v>0</v>
      </c>
      <c r="G108" s="69">
        <v>0</v>
      </c>
      <c r="H108" s="30">
        <v>0</v>
      </c>
    </row>
    <row r="109" spans="1:8" ht="13.5" customHeight="1">
      <c r="A109" s="130" t="s">
        <v>40</v>
      </c>
      <c r="B109" s="163">
        <f>B111+B110</f>
        <v>0</v>
      </c>
      <c r="C109" s="163">
        <f aca="true" t="shared" si="20" ref="C109:H109">C111+C110</f>
        <v>0</v>
      </c>
      <c r="D109" s="163">
        <f t="shared" si="20"/>
        <v>6000</v>
      </c>
      <c r="E109" s="163">
        <f t="shared" si="20"/>
        <v>6000</v>
      </c>
      <c r="F109" s="163">
        <f t="shared" si="20"/>
        <v>8000</v>
      </c>
      <c r="G109" s="163">
        <f t="shared" si="20"/>
        <v>0</v>
      </c>
      <c r="H109" s="163">
        <f t="shared" si="20"/>
        <v>0</v>
      </c>
    </row>
    <row r="110" spans="1:8" s="1" customFormat="1" ht="13.5" customHeight="1">
      <c r="A110" s="11" t="s">
        <v>112</v>
      </c>
      <c r="B110" s="11">
        <v>0</v>
      </c>
      <c r="C110" s="11">
        <v>0</v>
      </c>
      <c r="D110" s="11">
        <v>3000</v>
      </c>
      <c r="E110" s="11">
        <v>3000</v>
      </c>
      <c r="F110" s="209">
        <v>3000</v>
      </c>
      <c r="G110" s="11">
        <v>0</v>
      </c>
      <c r="H110" s="11">
        <v>0</v>
      </c>
    </row>
    <row r="111" spans="1:8" s="1" customFormat="1" ht="13.5" customHeight="1">
      <c r="A111" s="11" t="s">
        <v>42</v>
      </c>
      <c r="B111" s="35">
        <v>0</v>
      </c>
      <c r="C111" s="35">
        <v>0</v>
      </c>
      <c r="D111" s="48">
        <v>3000</v>
      </c>
      <c r="E111" s="79">
        <v>3000</v>
      </c>
      <c r="F111" s="45">
        <v>5000</v>
      </c>
      <c r="G111" s="30">
        <v>0</v>
      </c>
      <c r="H111" s="30">
        <v>0</v>
      </c>
    </row>
    <row r="112" spans="1:8" ht="13.5" customHeight="1">
      <c r="A112" s="128" t="s">
        <v>44</v>
      </c>
      <c r="B112" s="129">
        <f>B113</f>
        <v>0</v>
      </c>
      <c r="C112" s="129">
        <f aca="true" t="shared" si="21" ref="C112:H112">C113</f>
        <v>0</v>
      </c>
      <c r="D112" s="129">
        <f t="shared" si="21"/>
        <v>3000</v>
      </c>
      <c r="E112" s="129">
        <f t="shared" si="21"/>
        <v>0</v>
      </c>
      <c r="F112" s="129">
        <f t="shared" si="21"/>
        <v>0</v>
      </c>
      <c r="G112" s="129">
        <f t="shared" si="21"/>
        <v>0</v>
      </c>
      <c r="H112" s="129">
        <f t="shared" si="21"/>
        <v>0</v>
      </c>
    </row>
    <row r="113" spans="1:8" s="1" customFormat="1" ht="13.5" customHeight="1">
      <c r="A113" s="11" t="s">
        <v>84</v>
      </c>
      <c r="B113" s="35">
        <v>0</v>
      </c>
      <c r="C113" s="35">
        <v>0</v>
      </c>
      <c r="D113" s="49">
        <v>3000</v>
      </c>
      <c r="E113" s="79">
        <v>0</v>
      </c>
      <c r="F113" s="63">
        <v>0</v>
      </c>
      <c r="G113" s="30">
        <v>0</v>
      </c>
      <c r="H113" s="30">
        <v>0</v>
      </c>
    </row>
    <row r="114" spans="1:8" s="1" customFormat="1" ht="13.5" customHeight="1">
      <c r="A114" s="99" t="s">
        <v>55</v>
      </c>
      <c r="B114" s="100">
        <f>B115</f>
        <v>0</v>
      </c>
      <c r="C114" s="100">
        <f aca="true" t="shared" si="22" ref="C114:H114">C115</f>
        <v>0</v>
      </c>
      <c r="D114" s="100">
        <f t="shared" si="22"/>
        <v>0</v>
      </c>
      <c r="E114" s="100">
        <f t="shared" si="22"/>
        <v>2372</v>
      </c>
      <c r="F114" s="100">
        <f t="shared" si="22"/>
        <v>0</v>
      </c>
      <c r="G114" s="100">
        <f t="shared" si="22"/>
        <v>0</v>
      </c>
      <c r="H114" s="100">
        <f t="shared" si="22"/>
        <v>0</v>
      </c>
    </row>
    <row r="115" spans="1:8" s="1" customFormat="1" ht="13.5" customHeight="1">
      <c r="A115" s="202" t="s">
        <v>113</v>
      </c>
      <c r="B115" s="203">
        <v>0</v>
      </c>
      <c r="C115" s="203">
        <v>0</v>
      </c>
      <c r="D115" s="204">
        <v>0</v>
      </c>
      <c r="E115" s="204">
        <v>2372</v>
      </c>
      <c r="F115" s="205">
        <v>0</v>
      </c>
      <c r="G115" s="204">
        <v>0</v>
      </c>
      <c r="H115" s="204">
        <v>0</v>
      </c>
    </row>
    <row r="116" spans="1:8" ht="15" customHeight="1" thickBot="1">
      <c r="A116" s="84" t="s">
        <v>60</v>
      </c>
      <c r="B116" s="62">
        <f>B117</f>
        <v>71996</v>
      </c>
      <c r="C116" s="62">
        <f aca="true" t="shared" si="23" ref="C116:H116">C117</f>
        <v>79118</v>
      </c>
      <c r="D116" s="62">
        <f t="shared" si="23"/>
        <v>78038</v>
      </c>
      <c r="E116" s="62">
        <f t="shared" si="23"/>
        <v>78038</v>
      </c>
      <c r="F116" s="208">
        <f t="shared" si="23"/>
        <v>75104</v>
      </c>
      <c r="G116" s="62">
        <f t="shared" si="23"/>
        <v>75104</v>
      </c>
      <c r="H116" s="62">
        <f t="shared" si="23"/>
        <v>75104</v>
      </c>
    </row>
    <row r="117" spans="1:8" ht="13.5" customHeight="1">
      <c r="A117" s="85" t="s">
        <v>24</v>
      </c>
      <c r="B117" s="86">
        <f>B118+B119</f>
        <v>71996</v>
      </c>
      <c r="C117" s="86">
        <f aca="true" t="shared" si="24" ref="C117:H117">C118+C119</f>
        <v>79118</v>
      </c>
      <c r="D117" s="86">
        <f t="shared" si="24"/>
        <v>78038</v>
      </c>
      <c r="E117" s="86">
        <f t="shared" si="24"/>
        <v>78038</v>
      </c>
      <c r="F117" s="86">
        <f t="shared" si="24"/>
        <v>75104</v>
      </c>
      <c r="G117" s="86">
        <f t="shared" si="24"/>
        <v>75104</v>
      </c>
      <c r="H117" s="86">
        <f t="shared" si="24"/>
        <v>75104</v>
      </c>
    </row>
    <row r="118" spans="1:8" ht="13.5" customHeight="1">
      <c r="A118" s="11" t="s">
        <v>95</v>
      </c>
      <c r="B118" s="35">
        <v>3613</v>
      </c>
      <c r="C118" s="35">
        <v>1881</v>
      </c>
      <c r="D118" s="48">
        <v>1972</v>
      </c>
      <c r="E118" s="79">
        <v>1972</v>
      </c>
      <c r="F118" s="45">
        <v>1972</v>
      </c>
      <c r="G118" s="30">
        <v>1972</v>
      </c>
      <c r="H118" s="30">
        <v>1972</v>
      </c>
    </row>
    <row r="119" spans="1:8" ht="13.5" customHeight="1">
      <c r="A119" s="11" t="s">
        <v>30</v>
      </c>
      <c r="B119" s="35">
        <v>68383</v>
      </c>
      <c r="C119" s="35">
        <v>77237</v>
      </c>
      <c r="D119" s="48">
        <v>76066</v>
      </c>
      <c r="E119" s="79">
        <v>76066</v>
      </c>
      <c r="F119" s="45">
        <v>73132</v>
      </c>
      <c r="G119" s="30">
        <v>73132</v>
      </c>
      <c r="H119" s="30">
        <v>73132</v>
      </c>
    </row>
    <row r="120" spans="1:8" ht="13.5" customHeight="1">
      <c r="A120" s="2"/>
      <c r="B120" s="35"/>
      <c r="C120" s="35"/>
      <c r="D120" s="48"/>
      <c r="E120" s="79"/>
      <c r="F120" s="45"/>
      <c r="G120" s="30"/>
      <c r="H120" s="30"/>
    </row>
    <row r="121" spans="1:8" ht="13.5" customHeight="1">
      <c r="A121" s="5" t="s">
        <v>61</v>
      </c>
      <c r="B121" s="39">
        <f aca="true" t="shared" si="25" ref="B121:H121">B116+B96+B4</f>
        <v>512670</v>
      </c>
      <c r="C121" s="39">
        <f t="shared" si="25"/>
        <v>592715.9</v>
      </c>
      <c r="D121" s="39">
        <f t="shared" si="25"/>
        <v>652242</v>
      </c>
      <c r="E121" s="39">
        <f t="shared" si="25"/>
        <v>669939</v>
      </c>
      <c r="F121" s="39">
        <f>F116+F96+F4</f>
        <v>687780</v>
      </c>
      <c r="G121" s="39">
        <f t="shared" si="25"/>
        <v>657552</v>
      </c>
      <c r="H121" s="39">
        <f t="shared" si="25"/>
        <v>655672</v>
      </c>
    </row>
    <row r="122" ht="15">
      <c r="E122" s="24"/>
    </row>
  </sheetData>
  <sheetProtection/>
  <mergeCells count="3">
    <mergeCell ref="A2:A3"/>
    <mergeCell ref="D2:E2"/>
    <mergeCell ref="A1:H1"/>
  </mergeCell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34.7109375" style="0" bestFit="1" customWidth="1"/>
    <col min="2" max="2" width="12.8515625" style="0" bestFit="1" customWidth="1"/>
  </cols>
  <sheetData>
    <row r="1" spans="1:2" ht="15">
      <c r="A1" s="221" t="s">
        <v>73</v>
      </c>
      <c r="B1" s="221"/>
    </row>
    <row r="2" spans="1:2" ht="15.75">
      <c r="A2" s="54" t="s">
        <v>3</v>
      </c>
      <c r="B2" s="55">
        <f>Príjmy!F4</f>
        <v>727780</v>
      </c>
    </row>
    <row r="3" spans="1:2" ht="15.75">
      <c r="A3" s="54" t="s">
        <v>74</v>
      </c>
      <c r="B3" s="55">
        <f>Výdavky!F4</f>
        <v>584676</v>
      </c>
    </row>
    <row r="4" spans="1:2" s="1" customFormat="1" ht="15.75">
      <c r="A4" s="56" t="s">
        <v>78</v>
      </c>
      <c r="B4" s="57">
        <f>B2-B3</f>
        <v>143104</v>
      </c>
    </row>
    <row r="5" spans="1:2" ht="15.75">
      <c r="A5" s="54" t="s">
        <v>14</v>
      </c>
      <c r="B5" s="55">
        <f>Príjmy!F24</f>
        <v>0</v>
      </c>
    </row>
    <row r="6" spans="1:2" ht="15.75">
      <c r="A6" s="54" t="s">
        <v>75</v>
      </c>
      <c r="B6" s="55">
        <f>Výdavky!F96</f>
        <v>28000</v>
      </c>
    </row>
    <row r="7" spans="1:2" s="1" customFormat="1" ht="15.75">
      <c r="A7" s="56" t="s">
        <v>78</v>
      </c>
      <c r="B7" s="57">
        <f>B5-B6</f>
        <v>-28000</v>
      </c>
    </row>
    <row r="8" spans="1:2" ht="15.75">
      <c r="A8" s="54" t="s">
        <v>76</v>
      </c>
      <c r="B8" s="55">
        <f>Príjmy!F29</f>
        <v>0</v>
      </c>
    </row>
    <row r="9" spans="1:2" ht="15.75">
      <c r="A9" s="54" t="s">
        <v>77</v>
      </c>
      <c r="B9" s="55">
        <f>Výdavky!F116</f>
        <v>75104</v>
      </c>
    </row>
    <row r="10" spans="1:2" ht="15.75">
      <c r="A10" s="56" t="s">
        <v>78</v>
      </c>
      <c r="B10" s="57">
        <f>B8-B9</f>
        <v>-75104</v>
      </c>
    </row>
    <row r="11" spans="1:2" ht="15.75">
      <c r="A11" s="54"/>
      <c r="B11" s="55"/>
    </row>
    <row r="12" spans="1:2" s="1" customFormat="1" ht="15.75">
      <c r="A12" s="54" t="s">
        <v>80</v>
      </c>
      <c r="B12" s="55">
        <f>Príjmy!F37</f>
        <v>727780</v>
      </c>
    </row>
    <row r="13" spans="1:2" s="1" customFormat="1" ht="15.75">
      <c r="A13" s="54" t="s">
        <v>81</v>
      </c>
      <c r="B13" s="55">
        <f>Výdavky!F121</f>
        <v>687780</v>
      </c>
    </row>
    <row r="14" spans="1:2" ht="15.75">
      <c r="A14" s="58" t="s">
        <v>79</v>
      </c>
      <c r="B14" s="59">
        <f>B12-B13</f>
        <v>40000</v>
      </c>
    </row>
    <row r="15" spans="1:2" ht="15.75">
      <c r="A15" s="60"/>
      <c r="B15" t="s">
        <v>82</v>
      </c>
    </row>
    <row r="16" ht="15.75">
      <c r="A16" s="60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9.00390625" style="0" bestFit="1" customWidth="1"/>
    <col min="2" max="2" width="12.8515625" style="0" bestFit="1" customWidth="1"/>
    <col min="4" max="4" width="22.7109375" style="0" bestFit="1" customWidth="1"/>
    <col min="5" max="5" width="12.57421875" style="0" customWidth="1"/>
  </cols>
  <sheetData>
    <row r="1" spans="1:5" ht="15">
      <c r="A1" s="222" t="s">
        <v>90</v>
      </c>
      <c r="B1" s="222"/>
      <c r="C1" s="222"/>
      <c r="D1" s="222"/>
      <c r="E1" s="222"/>
    </row>
    <row r="2" spans="1:5" ht="15">
      <c r="A2" s="67" t="s">
        <v>3</v>
      </c>
      <c r="B2" s="66">
        <v>444099</v>
      </c>
      <c r="C2" s="65"/>
      <c r="D2" s="67" t="s">
        <v>74</v>
      </c>
      <c r="E2" s="66">
        <v>348286</v>
      </c>
    </row>
    <row r="3" spans="1:5" s="1" customFormat="1" ht="15">
      <c r="A3" s="67" t="s">
        <v>91</v>
      </c>
      <c r="B3" s="66">
        <v>8500</v>
      </c>
      <c r="C3" s="65"/>
      <c r="D3" s="67" t="s">
        <v>92</v>
      </c>
      <c r="E3" s="66">
        <v>8500</v>
      </c>
    </row>
    <row r="4" spans="1:5" ht="15">
      <c r="A4" s="67" t="s">
        <v>14</v>
      </c>
      <c r="B4" s="66">
        <v>0</v>
      </c>
      <c r="C4" s="65"/>
      <c r="D4" s="67" t="s">
        <v>75</v>
      </c>
      <c r="E4" s="66">
        <v>15200</v>
      </c>
    </row>
    <row r="5" spans="1:5" ht="15">
      <c r="A5" s="67" t="s">
        <v>86</v>
      </c>
      <c r="B5" s="66">
        <v>0</v>
      </c>
      <c r="C5" s="65"/>
      <c r="D5" s="67" t="s">
        <v>89</v>
      </c>
      <c r="E5" s="66">
        <v>66500</v>
      </c>
    </row>
    <row r="6" spans="1:5" ht="15">
      <c r="A6" s="67" t="s">
        <v>85</v>
      </c>
      <c r="B6" s="66">
        <f>B3+B2</f>
        <v>452599</v>
      </c>
      <c r="C6" s="65"/>
      <c r="D6" s="67" t="s">
        <v>88</v>
      </c>
      <c r="E6" s="66">
        <f>E5+E4+E3+E2</f>
        <v>438486</v>
      </c>
    </row>
    <row r="7" ht="15">
      <c r="B7" s="64"/>
    </row>
    <row r="9" spans="1:2" ht="15">
      <c r="A9" s="67" t="s">
        <v>87</v>
      </c>
      <c r="B9" s="66">
        <v>14113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0.140625" style="0" bestFit="1" customWidth="1"/>
    <col min="2" max="2" width="12.8515625" style="0" bestFit="1" customWidth="1"/>
  </cols>
  <sheetData>
    <row r="1" spans="1:2" ht="15.75">
      <c r="A1" s="191" t="s">
        <v>98</v>
      </c>
      <c r="B1" s="192">
        <v>727780</v>
      </c>
    </row>
    <row r="2" spans="1:2" ht="15.75">
      <c r="A2" s="191" t="s">
        <v>99</v>
      </c>
      <c r="B2" s="192">
        <v>687780</v>
      </c>
    </row>
    <row r="3" spans="1:2" ht="15.75">
      <c r="A3" s="191" t="s">
        <v>101</v>
      </c>
      <c r="B3" s="192">
        <f>B1-B2</f>
        <v>40000</v>
      </c>
    </row>
    <row r="4" spans="1:2" ht="15.75">
      <c r="A4" s="191"/>
      <c r="B4" s="192"/>
    </row>
    <row r="5" spans="1:2" ht="15.75">
      <c r="A5" s="191"/>
      <c r="B5" s="192"/>
    </row>
    <row r="6" spans="1:2" ht="15.75">
      <c r="A6" s="191" t="s">
        <v>102</v>
      </c>
      <c r="B6" s="192">
        <v>727780</v>
      </c>
    </row>
    <row r="7" spans="1:2" ht="15.75">
      <c r="A7" s="191" t="s">
        <v>103</v>
      </c>
      <c r="B7" s="192">
        <v>584676</v>
      </c>
    </row>
    <row r="8" spans="1:2" ht="15.75">
      <c r="A8" s="191" t="s">
        <v>104</v>
      </c>
      <c r="B8" s="192">
        <f>B6-B7</f>
        <v>143104</v>
      </c>
    </row>
    <row r="9" spans="1:2" ht="15.75">
      <c r="A9" s="191"/>
      <c r="B9" s="192"/>
    </row>
    <row r="10" spans="1:2" ht="15.75">
      <c r="A10" s="191" t="s">
        <v>105</v>
      </c>
      <c r="B10" s="192">
        <v>0</v>
      </c>
    </row>
    <row r="11" spans="1:2" ht="15.75">
      <c r="A11" s="191" t="s">
        <v>106</v>
      </c>
      <c r="B11" s="192">
        <v>28000</v>
      </c>
    </row>
    <row r="12" spans="1:2" ht="15.75">
      <c r="A12" s="191" t="s">
        <v>104</v>
      </c>
      <c r="B12" s="192">
        <f>B10-B11</f>
        <v>-28000</v>
      </c>
    </row>
    <row r="13" spans="1:2" ht="15.75">
      <c r="A13" s="191"/>
      <c r="B13" s="192"/>
    </row>
    <row r="14" spans="1:2" ht="15.75">
      <c r="A14" s="191" t="s">
        <v>107</v>
      </c>
      <c r="B14" s="192">
        <v>0</v>
      </c>
    </row>
    <row r="15" spans="1:2" ht="15.75">
      <c r="A15" s="191" t="s">
        <v>108</v>
      </c>
      <c r="B15" s="192">
        <v>75104</v>
      </c>
    </row>
    <row r="16" spans="1:2" ht="15.75">
      <c r="A16" s="191" t="s">
        <v>100</v>
      </c>
      <c r="B16" s="192">
        <f>B14-B15</f>
        <v>-75104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OÚ Ivanovce</dc:creator>
  <cp:keywords/>
  <dc:description/>
  <cp:lastModifiedBy>Obec Ivanovce</cp:lastModifiedBy>
  <cp:lastPrinted>2018-11-21T08:37:53Z</cp:lastPrinted>
  <dcterms:created xsi:type="dcterms:W3CDTF">2015-11-12T08:39:39Z</dcterms:created>
  <dcterms:modified xsi:type="dcterms:W3CDTF">2019-11-21T10:39:04Z</dcterms:modified>
  <cp:category/>
  <cp:version/>
  <cp:contentType/>
  <cp:contentStatus/>
</cp:coreProperties>
</file>